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10380" tabRatio="122" firstSheet="1" activeTab="1"/>
  </bookViews>
  <sheets>
    <sheet name="Лист1" sheetId="1" r:id="rId1"/>
    <sheet name="22050" sheetId="2" r:id="rId2"/>
  </sheets>
  <definedNames>
    <definedName name="_xlnm.Print_Area" localSheetId="1">'22050'!$A$2:$O$42</definedName>
    <definedName name="_xlnm.Print_Area" localSheetId="0">'Лист1'!$A$2:$O$41</definedName>
  </definedNames>
  <calcPr fullCalcOnLoad="1"/>
</workbook>
</file>

<file path=xl/sharedStrings.xml><?xml version="1.0" encoding="utf-8"?>
<sst xmlns="http://schemas.openxmlformats.org/spreadsheetml/2006/main" count="194" uniqueCount="88">
  <si>
    <t xml:space="preserve">Научные сотрудники (исследователи)     </t>
  </si>
  <si>
    <t>Работники учреждений культуры</t>
  </si>
  <si>
    <t>Врачи и работники медицинских организаций, имеющие высшее медицинское (фармацевтическое) или иное высшее образование, предоставляющие медицинские услуги, (обеспечивающие предоставление медицинских услуг)</t>
  </si>
  <si>
    <t>Средний медицинский (фармацевтический) персонал (персонал, обеспечивающий предоставление медицинских услуг)</t>
  </si>
  <si>
    <t>Младший медицинский персонал (персонал, обеспечивающий предоставление медицинских услуг)</t>
  </si>
  <si>
    <t xml:space="preserve">Социальные работники учреждений здравоохранения </t>
  </si>
  <si>
    <t xml:space="preserve">Педагогические работники учреждений дополнительного образования детей </t>
  </si>
  <si>
    <t>Образование</t>
  </si>
  <si>
    <t>Культура</t>
  </si>
  <si>
    <t>Здравоохранение</t>
  </si>
  <si>
    <t>Социальная политика</t>
  </si>
  <si>
    <t>Спорт</t>
  </si>
  <si>
    <t>Педагогические работники образовательных учреждений общего образования, рублей</t>
  </si>
  <si>
    <t xml:space="preserve">Врачи </t>
  </si>
  <si>
    <t xml:space="preserve">Средний медицинский персонал </t>
  </si>
  <si>
    <t>Младший медицинский персонал</t>
  </si>
  <si>
    <t>отчетный период (с начала года по отчетный месяц включительно)</t>
  </si>
  <si>
    <t xml:space="preserve">отчетный месяц </t>
  </si>
  <si>
    <t>за отчетный месяц</t>
  </si>
  <si>
    <t>за период с начала года</t>
  </si>
  <si>
    <t>сумма, рублей</t>
  </si>
  <si>
    <t xml:space="preserve">Социальные работники </t>
  </si>
  <si>
    <t>Сведения о значениях показателей средней заработной платы отдельных категорий работников, в отношении которых предусмотрено повышение оплаты труда указами Президента РФ</t>
  </si>
  <si>
    <t xml:space="preserve">в том числе </t>
  </si>
  <si>
    <t>государственных учреждений</t>
  </si>
  <si>
    <t>муниципальных учреждений</t>
  </si>
  <si>
    <t>СЗП в сфере общего образования по РА с 2013 г.</t>
  </si>
  <si>
    <t>СЗП по РА к 2018 г.</t>
  </si>
  <si>
    <t>200 % от СЗП по РА к 2018 г.</t>
  </si>
  <si>
    <t>СЗП* по РА с 2012 г.</t>
  </si>
  <si>
    <t>Отрасль / категория работников</t>
  </si>
  <si>
    <t>всего</t>
  </si>
  <si>
    <t>Целевые ориентиры по указам</t>
  </si>
  <si>
    <t>Фактическая средняя заработная плата</t>
  </si>
  <si>
    <t>Педагоги</t>
  </si>
  <si>
    <t xml:space="preserve">среднемесячная заработная плата по республике            </t>
  </si>
  <si>
    <t>129,7      (23526)</t>
  </si>
  <si>
    <t>75,6       (13713)</t>
  </si>
  <si>
    <t>129,7     (23526)</t>
  </si>
  <si>
    <t>Численность работников списочного состава    (средняя за отчетный период)</t>
  </si>
  <si>
    <r>
      <t>% от планируемого показателя</t>
    </r>
    <r>
      <rPr>
        <vertAlign val="superscript"/>
        <sz val="14"/>
        <rFont val="Times New Roman"/>
        <family val="1"/>
      </rPr>
      <t>1</t>
    </r>
  </si>
  <si>
    <r>
      <t>% от сложившейся</t>
    </r>
    <r>
      <rPr>
        <vertAlign val="superscript"/>
        <sz val="14"/>
        <rFont val="Times New Roman"/>
        <family val="1"/>
      </rPr>
      <t xml:space="preserve">2 </t>
    </r>
  </si>
  <si>
    <r>
      <t>% от показателя</t>
    </r>
    <r>
      <rPr>
        <vertAlign val="superscript"/>
        <sz val="14"/>
        <rFont val="Times New Roman"/>
        <family val="1"/>
      </rPr>
      <t>3</t>
    </r>
  </si>
  <si>
    <t>56,1             (10176)</t>
  </si>
  <si>
    <t>75             (13604)</t>
  </si>
  <si>
    <t>50,1            (9088)</t>
  </si>
  <si>
    <t>47,5           (8616)</t>
  </si>
  <si>
    <t>47,5               (8616)</t>
  </si>
  <si>
    <t>50,1               (9088)</t>
  </si>
  <si>
    <t>75              (13604)</t>
  </si>
  <si>
    <t>Работники учреждений, реализующих программы общего образования</t>
  </si>
  <si>
    <t>-</t>
  </si>
  <si>
    <r>
      <t>% от сложившейся</t>
    </r>
    <r>
      <rPr>
        <vertAlign val="superscript"/>
        <sz val="14"/>
        <rFont val="Times New Roman"/>
        <family val="1"/>
      </rPr>
      <t xml:space="preserve">4 </t>
    </r>
  </si>
  <si>
    <t>100              (19808)</t>
  </si>
  <si>
    <t>100               (16044)</t>
  </si>
  <si>
    <t>80                (15846)</t>
  </si>
  <si>
    <t>80        
   (15846)</t>
  </si>
  <si>
    <t>134          (26543)</t>
  </si>
  <si>
    <t>Планируемый показатель за 2014 год в % к целевому ориентиру (по дорожной карте) и рублях</t>
  </si>
  <si>
    <t>Педагогические работники учреждений начального и среднего профессионального образования (включая учреждения, подведомственные Министерству здравоохранения Республики Адыгея и Министерству культуры Республики Адыгея), в том числе:</t>
  </si>
  <si>
    <t xml:space="preserve">Преподаватели и мастера производственного обучения образовательных учреждений начального и среднего профессионального образования </t>
  </si>
  <si>
    <t>80       
   (15846)</t>
  </si>
  <si>
    <t>100            (19808)</t>
  </si>
  <si>
    <t>Учителя учреждений, реализующих программы общего образования</t>
  </si>
  <si>
    <t>Март</t>
  </si>
  <si>
    <t>Январь-Март</t>
  </si>
  <si>
    <t>Педагогические работники учреждений дополнительного образования детей (по учреждениям, подведомственным Министерству образования и науки Республики Адыгея и муниципальным органам управления образованием)**</t>
  </si>
  <si>
    <t>Педагогические работники учреждений для детей-сирот и детей, оставшихся без попечения родителей*** (по учреждениям, подведомственным Министерству образования и науки Республики Адыгея)</t>
  </si>
  <si>
    <t>Педагогические работники дошкольных образовательных учреждений*</t>
  </si>
  <si>
    <t xml:space="preserve">сложившаяся за январь- месяц, предшествующий отчетному (январь-февраль) - </t>
  </si>
  <si>
    <t>сложившаяся за месяц, предшествующий отчетному (февраль) -</t>
  </si>
  <si>
    <t>прогноз, учтенный в дорожных картах -</t>
  </si>
  <si>
    <t>80
(15846)</t>
  </si>
  <si>
    <t xml:space="preserve">среднемесячная заработная плата в сфере общего образования за отчетный месяц (март) - </t>
  </si>
  <si>
    <t>среднемесячная заработная плата в сфере общего образования за январь-отчетный месяц (январь-март) -</t>
  </si>
  <si>
    <t xml:space="preserve">Примечание: 
* % от сложившейся за отчетный месяц (отчетный период) рассчитывается путем деления средней заратной платы педагогических работников дошкольных образовательных учреждений  за отчетный месяц (отчетный период) на среднюю заработную плату работников в сфере общего образования за  отчетный месяц (отчетный период).
** % от сложившейся за отчетный месяц (отчетный период) рассчитывается путем деления средней заработной платы педагогических работников дополнительного образования детей за отчетный месяц (отчетный период) на среднюю заработную плату учителей за отчетный месяц (отчетный период).
*** Для педагогических работников, работающих в учреждениях для детей-сирот и детей, оставшихся без попечения родителей, целевые показатели по годам не установлены.
</t>
  </si>
  <si>
    <t>100              (22050)</t>
  </si>
  <si>
    <t>100            (17640)</t>
  </si>
  <si>
    <t>80            (17640)</t>
  </si>
  <si>
    <t>134          (29547)</t>
  </si>
  <si>
    <t xml:space="preserve">Примечание: 
* % от сложившейся за отчетный месяц (отчетный период) рассчитывается путем деления средней заратной платы педагогических работников дошкольных образовательных учреждений  за отчетный месяц (отчетный период) на среднюю заработную плату работников в сфере общего образования за  отчетный месяц (отчетный период).
** % от сложившейся за отчетный месяц (отчетный период) рассчитывается путем деления средней заработной платы педагогических работников дополнительного образования детей за отчетный месяц (отчетный период) на среднюю заработную плату учителей за отчетный месяц (отчетный период).
*** Для педагогических работников, работающих в учреждениях для детей-сирот и детей, оставшихся без попечения родителей, целевые показатели по годам не установлены.
¹сложившийся размер среднемесячной заработной платы за отчетный месяц х 100 : (планируемый показатель за 2014 год в % х прогноз среденй заработной платы по республике за 2014 г. по дорожным картам) 
²сложившийся размер среднемесячной заработной платы за отчетный месяц х 100 : сложившийся размер средней заработной платы по республике за месяц, предшествующий отчетному
³сложившийся размер среднемесячной заработной платы за отчетный период х 100 : (планируемый показатель за 2014 год в % х прогноз среденй заработной платы по республике за 2014 г. по дорожным картам)
⁴сложившийся размер среднемесячной заработной платы за отчетный период х 100 : сложившийся размер средней заработной платы по республике за период с начала года по месяц, предшествующий отчетному)
</t>
  </si>
  <si>
    <t>90
(19845)</t>
  </si>
  <si>
    <t>Июнь</t>
  </si>
  <si>
    <t>Январь-Июнь</t>
  </si>
  <si>
    <t>сложившаяся за месяц, предшествующий отчетному (май) -</t>
  </si>
  <si>
    <t xml:space="preserve">сложившаяся за январь- месяц, предшествующий отчетному (январь-май) - </t>
  </si>
  <si>
    <t xml:space="preserve">среднемесячная заработная плата в сфере общего образования за отчетный месяц (июнь) - </t>
  </si>
  <si>
    <t>среднемесячная заработная плата в сфере общего образования за январь-отчетный месяц (январь-июнь) -</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</si>
</sst>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0"/>
    <numFmt numFmtId="167" formatCode="0.0000"/>
    <numFmt numFmtId="168" formatCode="0.00000"/>
    <numFmt numFmtId="169" formatCode="0.0000000"/>
    <numFmt numFmtId="170" formatCode="0.000000"/>
  </numFmts>
  <fonts count="54">
    <font>
      <sz val="10"/>
      <name val="Arial"/>
      <family val="2"/>
    </font>
    <font>
      <b/>
      <sz val="14"/>
      <name val="Times New Roman"/>
      <family val="1"/>
    </font>
    <font>
      <sz val="14"/>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2"/>
    </font>
    <font>
      <u val="single"/>
      <sz val="10"/>
      <color indexed="36"/>
      <name val="Arial"/>
      <family val="2"/>
    </font>
    <font>
      <sz val="14"/>
      <color indexed="8"/>
      <name val="Times New Roman"/>
      <family val="1"/>
    </font>
    <font>
      <b/>
      <sz val="14"/>
      <color indexed="8"/>
      <name val="Times New Roman"/>
      <family val="1"/>
    </font>
    <font>
      <sz val="14"/>
      <name val="Arial"/>
      <family val="2"/>
    </font>
    <font>
      <vertAlign val="superscript"/>
      <sz val="14"/>
      <name val="Times New Roman"/>
      <family val="1"/>
    </font>
    <font>
      <i/>
      <sz val="14"/>
      <name val="Times New Roman"/>
      <family val="1"/>
    </font>
    <font>
      <i/>
      <sz val="14"/>
      <name val="Arial"/>
      <family val="2"/>
    </font>
    <font>
      <b/>
      <sz val="16"/>
      <name val="Times New Roman"/>
      <family val="1"/>
    </font>
    <font>
      <b/>
      <sz val="14"/>
      <color indexed="10"/>
      <name val="Times New Roman"/>
      <family val="1"/>
    </font>
    <font>
      <sz val="14"/>
      <color indexed="10"/>
      <name val="Times New Roman"/>
      <family val="1"/>
    </font>
    <font>
      <sz val="14"/>
      <color indexed="10"/>
      <name val="Arial"/>
      <family val="2"/>
    </font>
    <font>
      <i/>
      <sz val="14"/>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rgb="FFFF0000"/>
      <name val="Times New Roman"/>
      <family val="1"/>
    </font>
    <font>
      <sz val="14"/>
      <color rgb="FFFF0000"/>
      <name val="Times New Roman"/>
      <family val="1"/>
    </font>
    <font>
      <sz val="14"/>
      <color rgb="FFFF0000"/>
      <name val="Arial"/>
      <family val="2"/>
    </font>
    <font>
      <i/>
      <sz val="14"/>
      <color rgb="FFFF0000"/>
      <name val="Arial"/>
      <family val="2"/>
    </font>
  </fonts>
  <fills count="5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0000"/>
        <bgColor indexed="64"/>
      </patternFill>
    </fill>
    <fill>
      <patternFill patternType="solid">
        <fgColor rgb="FFFF0000"/>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color indexed="63"/>
      </top>
      <bottom style="thin">
        <color indexed="63"/>
      </bottom>
    </border>
    <border>
      <left style="thin">
        <color indexed="63"/>
      </left>
      <right>
        <color indexed="63"/>
      </right>
      <top style="thin">
        <color indexed="63"/>
      </top>
      <bottom style="thin">
        <color indexed="63"/>
      </bottom>
    </border>
    <border>
      <left>
        <color indexed="63"/>
      </left>
      <right>
        <color indexed="63"/>
      </right>
      <top>
        <color indexed="63"/>
      </top>
      <bottom style="thin">
        <color indexed="63"/>
      </bottom>
    </border>
    <border>
      <left style="thin">
        <color indexed="63"/>
      </left>
      <right style="thin"/>
      <top style="thin">
        <color indexed="63"/>
      </top>
      <bottom style="thin">
        <color indexed="63"/>
      </bottom>
    </border>
    <border>
      <left style="thin">
        <color indexed="63"/>
      </left>
      <right>
        <color indexed="63"/>
      </right>
      <top>
        <color indexed="63"/>
      </top>
      <bottom>
        <color indexed="63"/>
      </bottom>
    </border>
    <border>
      <left style="thin">
        <color indexed="63"/>
      </left>
      <right style="thin">
        <color indexed="63"/>
      </right>
      <top>
        <color indexed="63"/>
      </top>
      <bottom style="thin">
        <color indexed="63"/>
      </bottom>
    </border>
    <border>
      <left style="thin">
        <color indexed="63"/>
      </left>
      <right>
        <color indexed="63"/>
      </right>
      <top style="thin">
        <color indexed="63"/>
      </top>
      <bottom>
        <color indexed="63"/>
      </bottom>
    </border>
    <border>
      <left style="thin">
        <color indexed="63"/>
      </left>
      <right>
        <color indexed="63"/>
      </right>
      <top>
        <color indexed="63"/>
      </top>
      <bottom style="thin">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indexed="63"/>
      </right>
      <top>
        <color indexed="63"/>
      </top>
      <bottom>
        <color indexed="63"/>
      </bottom>
    </border>
    <border>
      <left>
        <color indexed="63"/>
      </left>
      <right style="thin"/>
      <top style="thin"/>
      <bottom>
        <color indexed="63"/>
      </bottom>
    </border>
    <border>
      <left style="thin"/>
      <right style="thin"/>
      <top>
        <color indexed="63"/>
      </top>
      <bottom style="thin"/>
    </border>
    <border>
      <left style="thin">
        <color indexed="63"/>
      </left>
      <right>
        <color indexed="63"/>
      </right>
      <top style="thin"/>
      <bottom>
        <color indexed="63"/>
      </bottom>
    </border>
  </borders>
  <cellStyleXfs count="10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2" borderId="0" applyNumberFormat="0" applyBorder="0" applyAlignment="0" applyProtection="0"/>
    <xf numFmtId="0" fontId="19" fillId="5" borderId="0" applyNumberFormat="0" applyBorder="0" applyAlignment="0" applyProtection="0"/>
    <xf numFmtId="0" fontId="19" fillId="3"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2" borderId="0" applyNumberFormat="0" applyBorder="0" applyAlignment="0" applyProtection="0"/>
    <xf numFmtId="0" fontId="19" fillId="15" borderId="0" applyNumberFormat="0" applyBorder="0" applyAlignment="0" applyProtection="0"/>
    <xf numFmtId="0" fontId="19" fillId="3"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8" fillId="2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2" borderId="0" applyNumberFormat="0" applyBorder="0" applyAlignment="0" applyProtection="0"/>
    <xf numFmtId="0" fontId="18" fillId="22" borderId="0" applyNumberFormat="0" applyBorder="0" applyAlignment="0" applyProtection="0"/>
    <xf numFmtId="0" fontId="18" fillId="3"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18" fillId="22"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22" borderId="0" applyNumberFormat="0" applyBorder="0" applyAlignment="0" applyProtection="0"/>
    <xf numFmtId="0" fontId="18" fillId="32" borderId="0" applyNumberFormat="0" applyBorder="0" applyAlignment="0" applyProtection="0"/>
    <xf numFmtId="0" fontId="8" fillId="33" borderId="0" applyNumberFormat="0" applyBorder="0" applyAlignment="0" applyProtection="0"/>
    <xf numFmtId="0" fontId="12" fillId="2" borderId="1" applyNumberFormat="0" applyAlignment="0" applyProtection="0"/>
    <xf numFmtId="0" fontId="14" fillId="34" borderId="2" applyNumberFormat="0" applyAlignment="0" applyProtection="0"/>
    <xf numFmtId="0" fontId="16" fillId="0" borderId="0" applyNumberFormat="0" applyFill="0" applyBorder="0" applyAlignment="0" applyProtection="0"/>
    <xf numFmtId="0" fontId="7" fillId="35" borderId="0" applyNumberFormat="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10" fillId="3" borderId="1" applyNumberFormat="0" applyAlignment="0" applyProtection="0"/>
    <xf numFmtId="0" fontId="13" fillId="0" borderId="6" applyNumberFormat="0" applyFill="0" applyAlignment="0" applyProtection="0"/>
    <xf numFmtId="0" fontId="9" fillId="14" borderId="0" applyNumberFormat="0" applyBorder="0" applyAlignment="0" applyProtection="0"/>
    <xf numFmtId="0" fontId="0" fillId="4" borderId="7" applyNumberFormat="0" applyFont="0" applyAlignment="0" applyProtection="0"/>
    <xf numFmtId="0" fontId="11" fillId="2" borderId="8" applyNumberFormat="0" applyAlignment="0" applyProtection="0"/>
    <xf numFmtId="0" fontId="3" fillId="0" borderId="0" applyNumberFormat="0" applyFill="0" applyBorder="0" applyAlignment="0" applyProtection="0"/>
    <xf numFmtId="0" fontId="17" fillId="0" borderId="9" applyNumberFormat="0" applyFill="0" applyAlignment="0" applyProtection="0"/>
    <xf numFmtId="0" fontId="15" fillId="0" borderId="0" applyNumberFormat="0" applyFill="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35" fillId="42" borderId="10" applyNumberFormat="0" applyAlignment="0" applyProtection="0"/>
    <xf numFmtId="0" fontId="36" fillId="43" borderId="11" applyNumberFormat="0" applyAlignment="0" applyProtection="0"/>
    <xf numFmtId="0" fontId="37" fillId="43" borderId="10" applyNumberFormat="0" applyAlignment="0" applyProtection="0"/>
    <xf numFmtId="0" fontId="20" fillId="0" borderId="0" applyNumberFormat="0" applyFill="0" applyBorder="0" applyAlignment="0" applyProtection="0"/>
    <xf numFmtId="44" fontId="0" fillId="0" borderId="0" applyFill="0" applyBorder="0" applyAlignment="0" applyProtection="0"/>
    <xf numFmtId="42" fontId="0" fillId="0" borderId="0" applyFill="0" applyBorder="0" applyAlignment="0" applyProtection="0"/>
    <xf numFmtId="0" fontId="38" fillId="0" borderId="12" applyNumberFormat="0" applyFill="0" applyAlignment="0" applyProtection="0"/>
    <xf numFmtId="0" fontId="39" fillId="0" borderId="13" applyNumberFormat="0" applyFill="0" applyAlignment="0" applyProtection="0"/>
    <xf numFmtId="0" fontId="40" fillId="0" borderId="14" applyNumberFormat="0" applyFill="0" applyAlignment="0" applyProtection="0"/>
    <xf numFmtId="0" fontId="40" fillId="0" borderId="0" applyNumberFormat="0" applyFill="0" applyBorder="0" applyAlignment="0" applyProtection="0"/>
    <xf numFmtId="0" fontId="41" fillId="0" borderId="15" applyNumberFormat="0" applyFill="0" applyAlignment="0" applyProtection="0"/>
    <xf numFmtId="0" fontId="42" fillId="44" borderId="16" applyNumberFormat="0" applyAlignment="0" applyProtection="0"/>
    <xf numFmtId="0" fontId="43" fillId="0" borderId="0" applyNumberFormat="0" applyFill="0" applyBorder="0" applyAlignment="0" applyProtection="0"/>
    <xf numFmtId="0" fontId="44" fillId="45" borderId="0" applyNumberFormat="0" applyBorder="0" applyAlignment="0" applyProtection="0"/>
    <xf numFmtId="0" fontId="21" fillId="0" borderId="0" applyNumberFormat="0" applyFill="0" applyBorder="0" applyAlignment="0" applyProtection="0"/>
    <xf numFmtId="0" fontId="45" fillId="46" borderId="0" applyNumberFormat="0" applyBorder="0" applyAlignment="0" applyProtection="0"/>
    <xf numFmtId="0" fontId="46" fillId="0" borderId="0" applyNumberFormat="0" applyFill="0" applyBorder="0" applyAlignment="0" applyProtection="0"/>
    <xf numFmtId="0" fontId="0" fillId="47" borderId="17" applyNumberFormat="0" applyFont="0" applyAlignment="0" applyProtection="0"/>
    <xf numFmtId="9" fontId="0" fillId="0" borderId="0" applyFill="0" applyBorder="0" applyAlignment="0" applyProtection="0"/>
    <xf numFmtId="0" fontId="47" fillId="0" borderId="18" applyNumberFormat="0" applyFill="0" applyAlignment="0" applyProtection="0"/>
    <xf numFmtId="0" fontId="48"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49" fillId="48" borderId="0" applyNumberFormat="0" applyBorder="0" applyAlignment="0" applyProtection="0"/>
  </cellStyleXfs>
  <cellXfs count="190">
    <xf numFmtId="0" fontId="0" fillId="0" borderId="0" xfId="0" applyAlignment="1">
      <alignment/>
    </xf>
    <xf numFmtId="0" fontId="1" fillId="0" borderId="8" xfId="0" applyFont="1" applyBorder="1" applyAlignment="1">
      <alignment horizontal="center" wrapText="1"/>
    </xf>
    <xf numFmtId="0" fontId="2" fillId="0" borderId="0" xfId="0" applyFont="1" applyBorder="1" applyAlignment="1">
      <alignment horizontal="center" wrapText="1"/>
    </xf>
    <xf numFmtId="0" fontId="24" fillId="0" borderId="0" xfId="0" applyFont="1" applyBorder="1" applyAlignment="1">
      <alignment/>
    </xf>
    <xf numFmtId="0" fontId="24" fillId="0" borderId="0" xfId="0" applyFont="1" applyAlignment="1">
      <alignment/>
    </xf>
    <xf numFmtId="0" fontId="2" fillId="0" borderId="19" xfId="0" applyFont="1" applyBorder="1" applyAlignment="1">
      <alignment horizontal="center" vertical="center" wrapText="1"/>
    </xf>
    <xf numFmtId="0" fontId="2" fillId="0" borderId="0" xfId="0" applyFont="1" applyBorder="1" applyAlignment="1">
      <alignment/>
    </xf>
    <xf numFmtId="0" fontId="2" fillId="0" borderId="20" xfId="0" applyFont="1" applyBorder="1" applyAlignment="1">
      <alignment/>
    </xf>
    <xf numFmtId="0" fontId="2" fillId="0" borderId="21" xfId="0" applyFont="1" applyBorder="1" applyAlignment="1">
      <alignment horizontal="center" wrapText="1"/>
    </xf>
    <xf numFmtId="0" fontId="2" fillId="0" borderId="19" xfId="0" applyFont="1" applyBorder="1" applyAlignment="1">
      <alignment horizontal="center" wrapText="1"/>
    </xf>
    <xf numFmtId="0" fontId="2" fillId="0" borderId="2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0" xfId="0" applyFont="1" applyAlignment="1">
      <alignment/>
    </xf>
    <xf numFmtId="0" fontId="2" fillId="0" borderId="21" xfId="0" applyFont="1" applyBorder="1" applyAlignment="1">
      <alignment horizontal="center" vertical="center" wrapText="1"/>
    </xf>
    <xf numFmtId="0" fontId="2" fillId="0" borderId="0" xfId="0" applyFont="1" applyBorder="1" applyAlignment="1">
      <alignment horizontal="center"/>
    </xf>
    <xf numFmtId="0" fontId="2" fillId="0" borderId="0" xfId="0" applyFont="1" applyAlignment="1">
      <alignment horizontal="center"/>
    </xf>
    <xf numFmtId="0" fontId="24" fillId="0" borderId="24" xfId="0" applyFont="1" applyBorder="1" applyAlignment="1">
      <alignment/>
    </xf>
    <xf numFmtId="0" fontId="25" fillId="0" borderId="0" xfId="0" applyFont="1" applyAlignment="1">
      <alignment/>
    </xf>
    <xf numFmtId="164" fontId="2" fillId="49" borderId="8" xfId="0" applyNumberFormat="1" applyFont="1" applyFill="1" applyBorder="1" applyAlignment="1">
      <alignment horizontal="center" vertical="center"/>
    </xf>
    <xf numFmtId="0" fontId="2" fillId="49" borderId="21" xfId="0" applyFont="1" applyFill="1" applyBorder="1" applyAlignment="1">
      <alignment horizontal="center" vertical="center"/>
    </xf>
    <xf numFmtId="0" fontId="2" fillId="49" borderId="8" xfId="0" applyNumberFormat="1" applyFont="1" applyFill="1" applyBorder="1" applyAlignment="1">
      <alignment horizontal="center" vertical="center" wrapText="1"/>
    </xf>
    <xf numFmtId="164" fontId="2" fillId="49" borderId="8" xfId="0" applyNumberFormat="1" applyFont="1" applyFill="1" applyBorder="1" applyAlignment="1">
      <alignment horizontal="center" vertical="center" wrapText="1"/>
    </xf>
    <xf numFmtId="164" fontId="2" fillId="49" borderId="8" xfId="0" applyNumberFormat="1" applyFont="1" applyFill="1" applyBorder="1" applyAlignment="1" applyProtection="1">
      <alignment horizontal="center" vertical="center"/>
      <protection locked="0"/>
    </xf>
    <xf numFmtId="0" fontId="2" fillId="0" borderId="19" xfId="0" applyFont="1" applyBorder="1" applyAlignment="1">
      <alignment horizontal="center" vertical="center" wrapText="1"/>
    </xf>
    <xf numFmtId="0" fontId="2" fillId="0" borderId="25" xfId="0" applyFont="1" applyBorder="1" applyAlignment="1">
      <alignment horizontal="center" wrapText="1"/>
    </xf>
    <xf numFmtId="0" fontId="2" fillId="49" borderId="8" xfId="0" applyFont="1" applyFill="1" applyBorder="1" applyAlignment="1">
      <alignment vertical="top" wrapText="1"/>
    </xf>
    <xf numFmtId="0" fontId="24" fillId="49" borderId="0" xfId="0" applyFont="1" applyFill="1" applyBorder="1" applyAlignment="1">
      <alignment/>
    </xf>
    <xf numFmtId="0" fontId="24" fillId="49" borderId="0" xfId="0" applyFont="1" applyFill="1" applyAlignment="1">
      <alignment/>
    </xf>
    <xf numFmtId="164" fontId="2" fillId="49" borderId="19" xfId="0" applyNumberFormat="1" applyFont="1" applyFill="1" applyBorder="1" applyAlignment="1">
      <alignment horizontal="center" vertical="center"/>
    </xf>
    <xf numFmtId="164" fontId="2" fillId="49" borderId="21" xfId="0" applyNumberFormat="1" applyFont="1" applyFill="1" applyBorder="1" applyAlignment="1">
      <alignment horizontal="center" vertical="center"/>
    </xf>
    <xf numFmtId="0" fontId="2" fillId="49" borderId="21" xfId="0" applyFont="1" applyFill="1" applyBorder="1" applyAlignment="1">
      <alignment horizontal="center" vertical="center" wrapText="1"/>
    </xf>
    <xf numFmtId="0" fontId="50" fillId="49" borderId="8" xfId="0" applyFont="1" applyFill="1" applyBorder="1" applyAlignment="1">
      <alignment horizontal="center" vertical="center"/>
    </xf>
    <xf numFmtId="0" fontId="1" fillId="49" borderId="21" xfId="0" applyFont="1" applyFill="1" applyBorder="1" applyAlignment="1">
      <alignment vertical="center" wrapText="1"/>
    </xf>
    <xf numFmtId="0" fontId="24" fillId="49" borderId="0" xfId="0" applyFont="1" applyFill="1" applyBorder="1" applyAlignment="1">
      <alignment vertical="center"/>
    </xf>
    <xf numFmtId="0" fontId="26" fillId="49" borderId="8" xfId="0" applyFont="1" applyFill="1" applyBorder="1" applyAlignment="1">
      <alignment vertical="top" wrapText="1"/>
    </xf>
    <xf numFmtId="0" fontId="26" fillId="49" borderId="21" xfId="0" applyFont="1" applyFill="1" applyBorder="1" applyAlignment="1">
      <alignment horizontal="center" vertical="center"/>
    </xf>
    <xf numFmtId="164" fontId="26" fillId="49" borderId="8" xfId="0" applyNumberFormat="1" applyFont="1" applyFill="1" applyBorder="1" applyAlignment="1">
      <alignment horizontal="center" vertical="center"/>
    </xf>
    <xf numFmtId="164" fontId="26" fillId="49" borderId="21" xfId="0" applyNumberFormat="1" applyFont="1" applyFill="1" applyBorder="1" applyAlignment="1">
      <alignment horizontal="center" vertical="center"/>
    </xf>
    <xf numFmtId="0" fontId="27" fillId="49" borderId="0" xfId="0" applyFont="1" applyFill="1" applyAlignment="1">
      <alignment/>
    </xf>
    <xf numFmtId="0" fontId="2" fillId="49" borderId="19" xfId="0" applyFont="1" applyFill="1" applyBorder="1" applyAlignment="1">
      <alignment horizontal="left" vertical="center" wrapText="1"/>
    </xf>
    <xf numFmtId="0" fontId="2" fillId="49" borderId="0" xfId="0" applyFont="1" applyFill="1" applyBorder="1" applyAlignment="1">
      <alignment horizontal="center" wrapText="1"/>
    </xf>
    <xf numFmtId="164" fontId="2" fillId="49" borderId="26" xfId="0" applyNumberFormat="1" applyFont="1" applyFill="1" applyBorder="1" applyAlignment="1">
      <alignment horizontal="center" vertical="center"/>
    </xf>
    <xf numFmtId="164" fontId="2" fillId="49" borderId="21" xfId="0" applyNumberFormat="1" applyFont="1" applyFill="1" applyBorder="1" applyAlignment="1" applyProtection="1">
      <alignment horizontal="center" vertical="center"/>
      <protection locked="0"/>
    </xf>
    <xf numFmtId="164" fontId="2" fillId="49" borderId="27" xfId="0" applyNumberFormat="1" applyFont="1" applyFill="1" applyBorder="1" applyAlignment="1">
      <alignment horizontal="center" vertical="center"/>
    </xf>
    <xf numFmtId="164" fontId="2" fillId="49" borderId="25" xfId="0" applyNumberFormat="1" applyFont="1" applyFill="1" applyBorder="1" applyAlignment="1">
      <alignment horizontal="center" vertical="center"/>
    </xf>
    <xf numFmtId="0" fontId="26" fillId="49" borderId="8" xfId="0" applyFont="1" applyFill="1" applyBorder="1" applyAlignment="1">
      <alignment horizontal="center" vertical="center" wrapText="1"/>
    </xf>
    <xf numFmtId="0" fontId="26" fillId="49" borderId="19" xfId="0" applyFont="1" applyFill="1" applyBorder="1" applyAlignment="1">
      <alignment horizontal="center" vertical="center"/>
    </xf>
    <xf numFmtId="0" fontId="2" fillId="49" borderId="19" xfId="0" applyFont="1" applyFill="1" applyBorder="1" applyAlignment="1">
      <alignment horizontal="center" vertical="center"/>
    </xf>
    <xf numFmtId="0" fontId="2" fillId="49" borderId="8" xfId="0" applyFont="1" applyFill="1" applyBorder="1" applyAlignment="1">
      <alignment horizontal="center" vertical="center" wrapText="1"/>
    </xf>
    <xf numFmtId="0" fontId="2" fillId="49" borderId="19" xfId="0" applyFont="1" applyFill="1" applyBorder="1" applyAlignment="1">
      <alignment horizontal="center" vertical="center" wrapText="1"/>
    </xf>
    <xf numFmtId="0" fontId="2" fillId="49" borderId="8" xfId="0" applyFont="1" applyFill="1" applyBorder="1" applyAlignment="1">
      <alignment horizontal="center" vertical="center"/>
    </xf>
    <xf numFmtId="0" fontId="2" fillId="50" borderId="21" xfId="0" applyFont="1" applyFill="1" applyBorder="1" applyAlignment="1">
      <alignment horizontal="center" vertical="center" wrapText="1"/>
    </xf>
    <xf numFmtId="164" fontId="24" fillId="50" borderId="0" xfId="0" applyNumberFormat="1" applyFont="1" applyFill="1" applyBorder="1" applyAlignment="1">
      <alignment vertical="center"/>
    </xf>
    <xf numFmtId="0" fontId="24" fillId="50" borderId="0" xfId="0" applyFont="1" applyFill="1" applyAlignment="1">
      <alignment vertical="center"/>
    </xf>
    <xf numFmtId="0" fontId="24" fillId="50" borderId="0" xfId="0" applyFont="1" applyFill="1" applyAlignment="1">
      <alignment/>
    </xf>
    <xf numFmtId="0" fontId="2" fillId="50" borderId="8" xfId="0" applyFont="1" applyFill="1" applyBorder="1" applyAlignment="1">
      <alignment horizontal="center" vertical="center" wrapText="1"/>
    </xf>
    <xf numFmtId="0" fontId="2" fillId="50" borderId="19" xfId="0" applyFont="1" applyFill="1" applyBorder="1" applyAlignment="1">
      <alignment horizontal="center" vertical="center"/>
    </xf>
    <xf numFmtId="0" fontId="27" fillId="50" borderId="0" xfId="0" applyFont="1" applyFill="1" applyAlignment="1">
      <alignment/>
    </xf>
    <xf numFmtId="0" fontId="1" fillId="50" borderId="8" xfId="0" applyFont="1" applyFill="1" applyBorder="1" applyAlignment="1">
      <alignment horizontal="center" wrapText="1"/>
    </xf>
    <xf numFmtId="0" fontId="22" fillId="50" borderId="21" xfId="0" applyFont="1" applyFill="1" applyBorder="1" applyAlignment="1">
      <alignment horizontal="center" vertical="center"/>
    </xf>
    <xf numFmtId="0" fontId="22" fillId="50" borderId="19" xfId="0" applyFont="1" applyFill="1" applyBorder="1" applyAlignment="1">
      <alignment horizontal="center" vertical="center"/>
    </xf>
    <xf numFmtId="0" fontId="22" fillId="50" borderId="8" xfId="0" applyFont="1" applyFill="1" applyBorder="1" applyAlignment="1">
      <alignment horizontal="center" vertical="center"/>
    </xf>
    <xf numFmtId="49" fontId="22" fillId="50" borderId="8" xfId="0" applyNumberFormat="1" applyFont="1" applyFill="1" applyBorder="1" applyAlignment="1">
      <alignment horizontal="center" vertical="center"/>
    </xf>
    <xf numFmtId="49" fontId="23" fillId="50" borderId="8" xfId="0" applyNumberFormat="1" applyFont="1" applyFill="1" applyBorder="1" applyAlignment="1">
      <alignment horizontal="center" vertical="center"/>
    </xf>
    <xf numFmtId="0" fontId="2" fillId="50" borderId="8" xfId="0" applyFont="1" applyFill="1" applyBorder="1" applyAlignment="1">
      <alignment wrapText="1"/>
    </xf>
    <xf numFmtId="0" fontId="2" fillId="50" borderId="21" xfId="0" applyFont="1" applyFill="1" applyBorder="1" applyAlignment="1" applyProtection="1">
      <alignment horizontal="center" vertical="center"/>
      <protection locked="0"/>
    </xf>
    <xf numFmtId="49" fontId="2" fillId="50" borderId="8" xfId="0" applyNumberFormat="1" applyFont="1" applyFill="1" applyBorder="1" applyAlignment="1">
      <alignment horizontal="center" vertical="center"/>
    </xf>
    <xf numFmtId="49" fontId="2" fillId="50" borderId="8" xfId="0" applyNumberFormat="1" applyFont="1" applyFill="1" applyBorder="1" applyAlignment="1" applyProtection="1">
      <alignment horizontal="center" vertical="center"/>
      <protection locked="0"/>
    </xf>
    <xf numFmtId="0" fontId="2" fillId="50" borderId="21" xfId="0" applyFont="1" applyFill="1" applyBorder="1" applyAlignment="1">
      <alignment horizontal="center" wrapText="1"/>
    </xf>
    <xf numFmtId="0" fontId="2" fillId="51" borderId="19" xfId="0" applyFont="1" applyFill="1" applyBorder="1" applyAlignment="1" applyProtection="1">
      <alignment horizontal="center" vertical="center"/>
      <protection locked="0"/>
    </xf>
    <xf numFmtId="166" fontId="2" fillId="51" borderId="8" xfId="0" applyNumberFormat="1" applyFont="1" applyFill="1" applyBorder="1" applyAlignment="1" applyProtection="1">
      <alignment horizontal="center" vertical="center"/>
      <protection locked="0"/>
    </xf>
    <xf numFmtId="49" fontId="2" fillId="51" borderId="8" xfId="0" applyNumberFormat="1" applyFont="1" applyFill="1" applyBorder="1" applyAlignment="1" applyProtection="1">
      <alignment horizontal="center" vertical="center"/>
      <protection locked="0"/>
    </xf>
    <xf numFmtId="49" fontId="2" fillId="51" borderId="8" xfId="0" applyNumberFormat="1" applyFont="1" applyFill="1" applyBorder="1" applyAlignment="1">
      <alignment horizontal="center" vertical="center"/>
    </xf>
    <xf numFmtId="0" fontId="2" fillId="50" borderId="21" xfId="0" applyFont="1" applyFill="1" applyBorder="1" applyAlignment="1" applyProtection="1">
      <alignment horizontal="center" vertical="center" wrapText="1"/>
      <protection locked="0"/>
    </xf>
    <xf numFmtId="0" fontId="22" fillId="50" borderId="19" xfId="0" applyFont="1" applyFill="1" applyBorder="1" applyAlignment="1">
      <alignment horizontal="center" vertical="center" wrapText="1"/>
    </xf>
    <xf numFmtId="0" fontId="22" fillId="50" borderId="8" xfId="0" applyFont="1" applyFill="1" applyBorder="1" applyAlignment="1">
      <alignment horizontal="center" vertical="center" wrapText="1"/>
    </xf>
    <xf numFmtId="49" fontId="22" fillId="50" borderId="8" xfId="0" applyNumberFormat="1" applyFont="1" applyFill="1" applyBorder="1" applyAlignment="1" applyProtection="1">
      <alignment horizontal="center" vertical="center"/>
      <protection locked="0"/>
    </xf>
    <xf numFmtId="49" fontId="22" fillId="50" borderId="8" xfId="0" applyNumberFormat="1" applyFont="1" applyFill="1" applyBorder="1" applyAlignment="1">
      <alignment horizontal="center" vertical="center"/>
    </xf>
    <xf numFmtId="0" fontId="2" fillId="49" borderId="0" xfId="0" applyFont="1" applyFill="1" applyBorder="1" applyAlignment="1">
      <alignment horizontal="center" vertical="center" wrapText="1"/>
    </xf>
    <xf numFmtId="0" fontId="24" fillId="49" borderId="0" xfId="0" applyFont="1" applyFill="1" applyBorder="1" applyAlignment="1">
      <alignment horizontal="center" vertical="center"/>
    </xf>
    <xf numFmtId="0" fontId="24" fillId="49" borderId="0" xfId="0" applyFont="1" applyFill="1" applyAlignment="1">
      <alignment horizontal="center" vertical="center"/>
    </xf>
    <xf numFmtId="0" fontId="2" fillId="49" borderId="28" xfId="0" applyFont="1" applyFill="1" applyBorder="1" applyAlignment="1">
      <alignment horizontal="center" vertical="center" wrapText="1"/>
    </xf>
    <xf numFmtId="0" fontId="2" fillId="49" borderId="29" xfId="0" applyFont="1" applyFill="1" applyBorder="1" applyAlignment="1">
      <alignment horizontal="center" vertical="center" wrapText="1"/>
    </xf>
    <xf numFmtId="0" fontId="2" fillId="49" borderId="30" xfId="0" applyFont="1" applyFill="1" applyBorder="1" applyAlignment="1">
      <alignment horizontal="center" vertical="center" wrapText="1"/>
    </xf>
    <xf numFmtId="0" fontId="2" fillId="49" borderId="8" xfId="0" applyFont="1" applyFill="1" applyBorder="1" applyAlignment="1">
      <alignment horizontal="center" vertical="center" wrapText="1"/>
    </xf>
    <xf numFmtId="0" fontId="22" fillId="50" borderId="8" xfId="0" applyFont="1" applyFill="1" applyBorder="1" applyAlignment="1">
      <alignment horizontal="center" vertical="center"/>
    </xf>
    <xf numFmtId="166" fontId="2" fillId="51" borderId="8" xfId="0" applyNumberFormat="1" applyFont="1" applyFill="1" applyBorder="1" applyAlignment="1" applyProtection="1">
      <alignment horizontal="center" vertical="center"/>
      <protection locked="0"/>
    </xf>
    <xf numFmtId="0" fontId="22" fillId="50" borderId="19" xfId="0" applyFont="1" applyFill="1" applyBorder="1" applyAlignment="1">
      <alignment horizontal="center" vertical="center"/>
    </xf>
    <xf numFmtId="0" fontId="2" fillId="50" borderId="19" xfId="0" applyFont="1" applyFill="1" applyBorder="1" applyAlignment="1">
      <alignment horizontal="center" vertical="center"/>
    </xf>
    <xf numFmtId="0" fontId="26" fillId="49" borderId="8" xfId="0" applyNumberFormat="1" applyFont="1" applyFill="1" applyBorder="1" applyAlignment="1">
      <alignment horizontal="center" vertical="center" wrapText="1"/>
    </xf>
    <xf numFmtId="164" fontId="2" fillId="49" borderId="21" xfId="0" applyNumberFormat="1" applyFont="1" applyFill="1" applyBorder="1" applyAlignment="1">
      <alignment horizontal="center" vertical="center" wrapText="1"/>
    </xf>
    <xf numFmtId="0" fontId="2" fillId="49" borderId="29" xfId="0" applyFont="1" applyFill="1" applyBorder="1" applyAlignment="1">
      <alignment horizontal="center" vertical="center" wrapText="1"/>
    </xf>
    <xf numFmtId="0" fontId="2" fillId="49" borderId="28" xfId="0" applyFont="1" applyFill="1" applyBorder="1" applyAlignment="1">
      <alignment horizontal="center" vertical="center" wrapText="1"/>
    </xf>
    <xf numFmtId="0" fontId="2" fillId="49" borderId="30" xfId="0" applyFont="1" applyFill="1" applyBorder="1" applyAlignment="1">
      <alignment horizontal="center" vertical="center" wrapText="1"/>
    </xf>
    <xf numFmtId="0" fontId="51" fillId="49" borderId="0" xfId="0" applyFont="1" applyFill="1" applyBorder="1" applyAlignment="1">
      <alignment horizontal="center" vertical="center" wrapText="1"/>
    </xf>
    <xf numFmtId="0" fontId="52" fillId="49" borderId="0" xfId="0" applyFont="1" applyFill="1" applyBorder="1" applyAlignment="1">
      <alignment horizontal="center" vertical="center"/>
    </xf>
    <xf numFmtId="0" fontId="52" fillId="49" borderId="0" xfId="0" applyFont="1" applyFill="1" applyAlignment="1">
      <alignment horizontal="center" vertical="center"/>
    </xf>
    <xf numFmtId="0" fontId="52" fillId="49" borderId="0" xfId="0" applyFont="1" applyFill="1" applyBorder="1" applyAlignment="1">
      <alignment vertical="center"/>
    </xf>
    <xf numFmtId="164" fontId="52" fillId="50" borderId="0" xfId="0" applyNumberFormat="1" applyFont="1" applyFill="1" applyBorder="1" applyAlignment="1">
      <alignment vertical="center"/>
    </xf>
    <xf numFmtId="0" fontId="52" fillId="50" borderId="0" xfId="0" applyFont="1" applyFill="1" applyAlignment="1">
      <alignment vertical="center"/>
    </xf>
    <xf numFmtId="0" fontId="52" fillId="49" borderId="0" xfId="0" applyFont="1" applyFill="1" applyBorder="1" applyAlignment="1">
      <alignment/>
    </xf>
    <xf numFmtId="0" fontId="52" fillId="50" borderId="0" xfId="0" applyFont="1" applyFill="1" applyAlignment="1">
      <alignment/>
    </xf>
    <xf numFmtId="0" fontId="52" fillId="49" borderId="0" xfId="0" applyFont="1" applyFill="1" applyAlignment="1">
      <alignment/>
    </xf>
    <xf numFmtId="0" fontId="53" fillId="49" borderId="0" xfId="0" applyFont="1" applyFill="1" applyAlignment="1">
      <alignment/>
    </xf>
    <xf numFmtId="0" fontId="53" fillId="50" borderId="0" xfId="0" applyFont="1" applyFill="1" applyAlignment="1">
      <alignment/>
    </xf>
    <xf numFmtId="0" fontId="1" fillId="49" borderId="8" xfId="0" applyFont="1" applyFill="1" applyBorder="1" applyAlignment="1">
      <alignment horizontal="center" vertical="center"/>
    </xf>
    <xf numFmtId="0" fontId="2" fillId="49" borderId="29" xfId="0" applyFont="1" applyFill="1" applyBorder="1" applyAlignment="1">
      <alignment horizontal="center" vertical="center" wrapText="1"/>
    </xf>
    <xf numFmtId="0" fontId="2" fillId="49" borderId="8" xfId="0" applyFont="1" applyFill="1" applyBorder="1" applyAlignment="1">
      <alignment horizontal="center" vertical="center" wrapText="1"/>
    </xf>
    <xf numFmtId="164" fontId="26" fillId="49" borderId="19" xfId="0" applyNumberFormat="1" applyFont="1" applyFill="1" applyBorder="1" applyAlignment="1">
      <alignment horizontal="center" vertical="center"/>
    </xf>
    <xf numFmtId="164" fontId="2" fillId="49" borderId="19" xfId="0" applyNumberFormat="1" applyFont="1" applyFill="1" applyBorder="1" applyAlignment="1">
      <alignment horizontal="center" vertical="center"/>
    </xf>
    <xf numFmtId="164" fontId="2" fillId="49" borderId="19" xfId="0" applyNumberFormat="1" applyFont="1" applyFill="1" applyBorder="1" applyAlignment="1">
      <alignment horizontal="center" vertical="center" wrapText="1"/>
    </xf>
    <xf numFmtId="0" fontId="2" fillId="49" borderId="29" xfId="0" applyFont="1" applyFill="1" applyBorder="1" applyAlignment="1">
      <alignment horizontal="center" vertical="center" wrapText="1"/>
    </xf>
    <xf numFmtId="0" fontId="2" fillId="49" borderId="28" xfId="0" applyFont="1" applyFill="1" applyBorder="1" applyAlignment="1">
      <alignment horizontal="center" vertical="center" wrapText="1"/>
    </xf>
    <xf numFmtId="0" fontId="2" fillId="0" borderId="19"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5" xfId="0" applyFont="1" applyBorder="1" applyAlignment="1">
      <alignment horizontal="center" vertical="center"/>
    </xf>
    <xf numFmtId="0" fontId="24" fillId="0" borderId="25" xfId="0" applyFont="1" applyBorder="1" applyAlignment="1">
      <alignment horizontal="center" vertical="center"/>
    </xf>
    <xf numFmtId="0" fontId="2" fillId="0" borderId="28" xfId="0" applyFont="1" applyBorder="1" applyAlignment="1">
      <alignment horizontal="center" wrapText="1"/>
    </xf>
    <xf numFmtId="0" fontId="2" fillId="0" borderId="30" xfId="0" applyFont="1" applyBorder="1" applyAlignment="1">
      <alignment horizontal="center" wrapText="1"/>
    </xf>
    <xf numFmtId="0" fontId="2" fillId="0" borderId="32" xfId="0" applyFont="1" applyBorder="1" applyAlignment="1">
      <alignment horizontal="center" vertical="center" wrapText="1"/>
    </xf>
    <xf numFmtId="0" fontId="24" fillId="0" borderId="33" xfId="0" applyFont="1" applyBorder="1" applyAlignment="1">
      <alignment wrapText="1"/>
    </xf>
    <xf numFmtId="0" fontId="24" fillId="0" borderId="32" xfId="0" applyFont="1" applyBorder="1" applyAlignment="1">
      <alignment wrapText="1"/>
    </xf>
    <xf numFmtId="0" fontId="24" fillId="0" borderId="34" xfId="0" applyFont="1" applyBorder="1" applyAlignment="1">
      <alignment wrapText="1"/>
    </xf>
    <xf numFmtId="0" fontId="24" fillId="0" borderId="35" xfId="0" applyFont="1" applyBorder="1" applyAlignment="1">
      <alignment wrapText="1"/>
    </xf>
    <xf numFmtId="0" fontId="2" fillId="49" borderId="29" xfId="0" applyFont="1" applyFill="1" applyBorder="1" applyAlignment="1">
      <alignment horizontal="center" vertical="center"/>
    </xf>
    <xf numFmtId="0" fontId="2" fillId="49" borderId="30" xfId="0" applyFont="1" applyFill="1" applyBorder="1" applyAlignment="1">
      <alignment horizontal="center" vertical="center"/>
    </xf>
    <xf numFmtId="0" fontId="50" fillId="49" borderId="36" xfId="0" applyFont="1" applyFill="1" applyBorder="1" applyAlignment="1">
      <alignment horizontal="center" vertical="center" wrapText="1"/>
    </xf>
    <xf numFmtId="0" fontId="50" fillId="49" borderId="37" xfId="0" applyFont="1" applyFill="1" applyBorder="1" applyAlignment="1">
      <alignment horizontal="center" vertical="center" wrapText="1"/>
    </xf>
    <xf numFmtId="0" fontId="1" fillId="0" borderId="24" xfId="0" applyFont="1" applyBorder="1" applyAlignment="1">
      <alignment horizontal="center" wrapText="1"/>
    </xf>
    <xf numFmtId="0" fontId="1" fillId="0" borderId="0" xfId="0" applyFont="1" applyBorder="1" applyAlignment="1">
      <alignment horizontal="center" wrapText="1"/>
    </xf>
    <xf numFmtId="0" fontId="1" fillId="0" borderId="38" xfId="0" applyFont="1" applyBorder="1" applyAlignment="1">
      <alignment horizontal="center" wrapText="1"/>
    </xf>
    <xf numFmtId="0" fontId="28" fillId="0" borderId="0" xfId="0" applyFont="1" applyFill="1" applyBorder="1" applyAlignment="1">
      <alignment horizontal="center" vertical="center" wrapText="1"/>
    </xf>
    <xf numFmtId="17" fontId="2" fillId="49" borderId="28" xfId="0" applyNumberFormat="1" applyFont="1" applyFill="1" applyBorder="1" applyAlignment="1">
      <alignment horizontal="left" vertical="center" wrapText="1"/>
    </xf>
    <xf numFmtId="0" fontId="24" fillId="49" borderId="28" xfId="0" applyFont="1" applyFill="1" applyBorder="1" applyAlignment="1">
      <alignment horizontal="left" vertical="center" wrapText="1"/>
    </xf>
    <xf numFmtId="0" fontId="24" fillId="49" borderId="30" xfId="0" applyFont="1" applyFill="1" applyBorder="1" applyAlignment="1">
      <alignment horizontal="left" vertical="center" wrapText="1"/>
    </xf>
    <xf numFmtId="0" fontId="2" fillId="49" borderId="31" xfId="0" applyFont="1" applyFill="1" applyBorder="1" applyAlignment="1">
      <alignment horizontal="left" vertical="center" wrapText="1"/>
    </xf>
    <xf numFmtId="0" fontId="24" fillId="49" borderId="31" xfId="0" applyFont="1" applyFill="1" applyBorder="1" applyAlignment="1">
      <alignment horizontal="left" vertical="center" wrapText="1"/>
    </xf>
    <xf numFmtId="0" fontId="24" fillId="49" borderId="39" xfId="0" applyFont="1" applyFill="1" applyBorder="1" applyAlignment="1">
      <alignment horizontal="left" vertical="center" wrapText="1"/>
    </xf>
    <xf numFmtId="0" fontId="2" fillId="0" borderId="40" xfId="0" applyFont="1" applyBorder="1" applyAlignment="1">
      <alignment horizontal="center" vertical="center"/>
    </xf>
    <xf numFmtId="0" fontId="2" fillId="0" borderId="19" xfId="0" applyFont="1" applyBorder="1" applyAlignment="1">
      <alignment horizontal="center" vertical="center"/>
    </xf>
    <xf numFmtId="0" fontId="2" fillId="0" borderId="0" xfId="0" applyFont="1" applyBorder="1" applyAlignment="1">
      <alignment horizontal="center" vertical="center" wrapText="1"/>
    </xf>
    <xf numFmtId="0" fontId="26" fillId="49" borderId="19" xfId="0" applyFont="1" applyFill="1" applyBorder="1" applyAlignment="1">
      <alignment horizontal="center" vertical="center"/>
    </xf>
    <xf numFmtId="0" fontId="2" fillId="49" borderId="19" xfId="0" applyFont="1" applyFill="1" applyBorder="1" applyAlignment="1">
      <alignment horizontal="center" vertical="center"/>
    </xf>
    <xf numFmtId="0" fontId="2" fillId="49" borderId="37" xfId="0" applyFont="1" applyFill="1" applyBorder="1" applyAlignment="1">
      <alignment horizontal="center" vertical="center" wrapText="1"/>
    </xf>
    <xf numFmtId="0" fontId="2" fillId="49" borderId="8" xfId="0" applyFont="1" applyFill="1" applyBorder="1" applyAlignment="1">
      <alignment horizontal="center" vertical="center" wrapText="1"/>
    </xf>
    <xf numFmtId="0" fontId="2" fillId="0" borderId="28"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19" xfId="0" applyFont="1" applyBorder="1" applyAlignment="1">
      <alignment horizontal="center" vertical="center" wrapText="1"/>
    </xf>
    <xf numFmtId="0" fontId="24" fillId="0" borderId="19"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31" xfId="0" applyFont="1" applyBorder="1" applyAlignment="1">
      <alignment horizontal="center" vertical="center" wrapText="1"/>
    </xf>
    <xf numFmtId="0" fontId="2" fillId="49" borderId="19" xfId="0" applyFont="1" applyFill="1" applyBorder="1" applyAlignment="1">
      <alignment horizontal="center" vertical="center" wrapText="1"/>
    </xf>
    <xf numFmtId="0" fontId="2" fillId="0" borderId="19" xfId="0" applyFont="1" applyBorder="1" applyAlignment="1">
      <alignment horizontal="center" wrapText="1"/>
    </xf>
    <xf numFmtId="0" fontId="24" fillId="0" borderId="19" xfId="0" applyFont="1" applyBorder="1" applyAlignment="1">
      <alignment horizontal="center" wrapText="1"/>
    </xf>
    <xf numFmtId="0" fontId="2" fillId="49" borderId="20" xfId="0" applyFont="1" applyFill="1" applyBorder="1" applyAlignment="1">
      <alignment horizontal="center" vertical="center" wrapText="1"/>
    </xf>
    <xf numFmtId="0" fontId="22" fillId="50" borderId="37" xfId="0" applyFont="1" applyFill="1" applyBorder="1" applyAlignment="1">
      <alignment horizontal="center" vertical="center"/>
    </xf>
    <xf numFmtId="0" fontId="22" fillId="50" borderId="8" xfId="0" applyFont="1" applyFill="1" applyBorder="1" applyAlignment="1">
      <alignment horizontal="center" vertical="center"/>
    </xf>
    <xf numFmtId="0" fontId="2" fillId="50" borderId="37" xfId="0" applyFont="1" applyFill="1" applyBorder="1" applyAlignment="1">
      <alignment horizontal="center" vertical="center"/>
    </xf>
    <xf numFmtId="0" fontId="2" fillId="50" borderId="8" xfId="0" applyFont="1" applyFill="1" applyBorder="1" applyAlignment="1">
      <alignment horizontal="center" vertical="center"/>
    </xf>
    <xf numFmtId="0" fontId="2" fillId="49" borderId="37" xfId="0" applyFont="1" applyFill="1" applyBorder="1" applyAlignment="1">
      <alignment horizontal="center" vertical="center"/>
    </xf>
    <xf numFmtId="0" fontId="2" fillId="49" borderId="8" xfId="0" applyFont="1" applyFill="1" applyBorder="1" applyAlignment="1">
      <alignment horizontal="center" vertical="center"/>
    </xf>
    <xf numFmtId="0" fontId="26" fillId="49" borderId="37" xfId="0" applyFont="1" applyFill="1" applyBorder="1" applyAlignment="1">
      <alignment horizontal="center" vertical="center"/>
    </xf>
    <xf numFmtId="0" fontId="26" fillId="49" borderId="8" xfId="0" applyFont="1" applyFill="1" applyBorder="1" applyAlignment="1">
      <alignment horizontal="center" vertical="center"/>
    </xf>
    <xf numFmtId="166" fontId="2" fillId="51" borderId="37" xfId="0" applyNumberFormat="1" applyFont="1" applyFill="1" applyBorder="1" applyAlignment="1" applyProtection="1">
      <alignment horizontal="center" vertical="center"/>
      <protection locked="0"/>
    </xf>
    <xf numFmtId="166" fontId="2" fillId="51" borderId="8" xfId="0" applyNumberFormat="1" applyFont="1" applyFill="1" applyBorder="1" applyAlignment="1" applyProtection="1">
      <alignment horizontal="center" vertical="center"/>
      <protection locked="0"/>
    </xf>
    <xf numFmtId="0" fontId="22" fillId="50" borderId="20" xfId="0" applyFont="1" applyFill="1" applyBorder="1" applyAlignment="1">
      <alignment horizontal="center" vertical="center" wrapText="1"/>
    </xf>
    <xf numFmtId="0" fontId="22" fillId="50" borderId="37" xfId="0" applyFont="1" applyFill="1" applyBorder="1" applyAlignment="1">
      <alignment horizontal="center" vertical="center" wrapText="1"/>
    </xf>
    <xf numFmtId="0" fontId="24" fillId="50" borderId="37" xfId="0" applyFont="1" applyFill="1" applyBorder="1" applyAlignment="1">
      <alignment horizontal="center" vertical="center" wrapText="1"/>
    </xf>
    <xf numFmtId="166" fontId="2" fillId="51" borderId="19" xfId="0" applyNumberFormat="1" applyFont="1" applyFill="1" applyBorder="1" applyAlignment="1" applyProtection="1">
      <alignment horizontal="center" vertical="center"/>
      <protection locked="0"/>
    </xf>
    <xf numFmtId="0" fontId="22" fillId="50" borderId="19" xfId="0" applyFont="1" applyFill="1" applyBorder="1" applyAlignment="1">
      <alignment horizontal="center" vertical="center"/>
    </xf>
    <xf numFmtId="0" fontId="2" fillId="50" borderId="19" xfId="0" applyFont="1" applyFill="1" applyBorder="1" applyAlignment="1">
      <alignment horizontal="center" vertical="center"/>
    </xf>
    <xf numFmtId="0" fontId="25" fillId="0" borderId="0" xfId="0" applyFont="1" applyAlignment="1">
      <alignment/>
    </xf>
    <xf numFmtId="0" fontId="0" fillId="0" borderId="0" xfId="0" applyAlignment="1">
      <alignment/>
    </xf>
    <xf numFmtId="0" fontId="22" fillId="50" borderId="20" xfId="0" applyFont="1" applyFill="1" applyBorder="1" applyAlignment="1">
      <alignment horizontal="center" vertical="center"/>
    </xf>
    <xf numFmtId="0" fontId="24" fillId="50" borderId="37" xfId="0" applyFont="1" applyFill="1" applyBorder="1" applyAlignment="1">
      <alignment horizontal="center" vertical="center"/>
    </xf>
    <xf numFmtId="0" fontId="2" fillId="49" borderId="0" xfId="0" applyFont="1" applyFill="1" applyBorder="1" applyAlignment="1">
      <alignment horizontal="left" vertical="top" wrapText="1"/>
    </xf>
    <xf numFmtId="0" fontId="2" fillId="49" borderId="30" xfId="0" applyFont="1" applyFill="1" applyBorder="1" applyAlignment="1">
      <alignment horizontal="center" vertical="center" wrapText="1"/>
    </xf>
    <xf numFmtId="0" fontId="2" fillId="49" borderId="24" xfId="0" applyFont="1" applyFill="1" applyBorder="1" applyAlignment="1">
      <alignment horizontal="left" vertical="top" wrapText="1"/>
    </xf>
    <xf numFmtId="164" fontId="26" fillId="49" borderId="19" xfId="0" applyNumberFormat="1" applyFont="1" applyFill="1" applyBorder="1" applyAlignment="1">
      <alignment horizontal="center" vertical="center"/>
    </xf>
    <xf numFmtId="164" fontId="2" fillId="49" borderId="19" xfId="0" applyNumberFormat="1" applyFont="1" applyFill="1" applyBorder="1" applyAlignment="1">
      <alignment horizontal="center" vertical="center"/>
    </xf>
    <xf numFmtId="164" fontId="2" fillId="49" borderId="29" xfId="0" applyNumberFormat="1" applyFont="1" applyFill="1" applyBorder="1" applyAlignment="1">
      <alignment horizontal="center" vertical="center"/>
    </xf>
    <xf numFmtId="164" fontId="2" fillId="49" borderId="30" xfId="0" applyNumberFormat="1" applyFont="1" applyFill="1" applyBorder="1" applyAlignment="1">
      <alignment horizontal="center" vertical="center"/>
    </xf>
    <xf numFmtId="0" fontId="1" fillId="49" borderId="36" xfId="0" applyFont="1" applyFill="1" applyBorder="1" applyAlignment="1">
      <alignment horizontal="center" vertical="center" wrapText="1"/>
    </xf>
    <xf numFmtId="0" fontId="1" fillId="49" borderId="37" xfId="0" applyFont="1" applyFill="1" applyBorder="1" applyAlignment="1">
      <alignment horizontal="center" vertical="center" wrapText="1"/>
    </xf>
    <xf numFmtId="164" fontId="2" fillId="49" borderId="19" xfId="0" applyNumberFormat="1" applyFont="1" applyFill="1" applyBorder="1" applyAlignment="1">
      <alignment horizontal="center" vertical="center" wrapText="1"/>
    </xf>
    <xf numFmtId="164" fontId="2" fillId="49" borderId="29" xfId="0" applyNumberFormat="1" applyFont="1" applyFill="1" applyBorder="1" applyAlignment="1">
      <alignment horizontal="center" vertical="center" wrapText="1"/>
    </xf>
    <xf numFmtId="164" fontId="2" fillId="49" borderId="30" xfId="0" applyNumberFormat="1" applyFont="1" applyFill="1" applyBorder="1" applyAlignment="1">
      <alignment horizontal="center" vertical="center" wrapText="1"/>
    </xf>
  </cellXfs>
  <cellStyles count="90">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Followed Hyperlink" xfId="94"/>
    <cellStyle name="Плохой" xfId="95"/>
    <cellStyle name="Пояснение" xfId="96"/>
    <cellStyle name="Примечание" xfId="97"/>
    <cellStyle name="Percent" xfId="98"/>
    <cellStyle name="Связанная ячейка" xfId="99"/>
    <cellStyle name="Текст предупреждения" xfId="100"/>
    <cellStyle name="Comma" xfId="101"/>
    <cellStyle name="Comma [0]" xfId="102"/>
    <cellStyle name="Хороший"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E45"/>
  <sheetViews>
    <sheetView view="pageBreakPreview" zoomScale="60" zoomScaleNormal="62" zoomScalePageLayoutView="0" workbookViewId="0" topLeftCell="A3">
      <selection activeCell="H13" sqref="H13"/>
    </sheetView>
  </sheetViews>
  <sheetFormatPr defaultColWidth="11.57421875" defaultRowHeight="12.75"/>
  <cols>
    <col min="1" max="1" width="54.7109375" style="0" customWidth="1"/>
    <col min="2" max="2" width="15.28125" style="0" customWidth="1"/>
    <col min="3" max="3" width="21.140625" style="0" customWidth="1"/>
    <col min="4" max="4" width="11.00390625" style="0" customWidth="1"/>
    <col min="5" max="5" width="11.57421875" style="0" customWidth="1"/>
    <col min="6" max="6" width="25.28125" style="0" customWidth="1"/>
    <col min="7" max="7" width="6.00390625" style="0" customWidth="1"/>
    <col min="8" max="8" width="18.8515625" style="0" customWidth="1"/>
    <col min="9" max="9" width="13.421875" style="0" customWidth="1"/>
    <col min="10" max="10" width="18.421875" style="0" customWidth="1"/>
    <col min="11" max="11" width="30.57421875" style="0" customWidth="1"/>
    <col min="12" max="12" width="18.57421875" style="0" customWidth="1"/>
    <col min="13" max="13" width="34.421875" style="0" customWidth="1"/>
    <col min="14" max="14" width="19.140625" style="0" customWidth="1"/>
    <col min="15" max="15" width="11.57421875" style="0" customWidth="1"/>
    <col min="16" max="16" width="13.421875" style="0" customWidth="1"/>
  </cols>
  <sheetData>
    <row r="2" spans="1:16" s="4" customFormat="1" ht="39" customHeight="1">
      <c r="A2" s="133" t="s">
        <v>22</v>
      </c>
      <c r="B2" s="133"/>
      <c r="C2" s="133"/>
      <c r="D2" s="133"/>
      <c r="E2" s="133"/>
      <c r="F2" s="133"/>
      <c r="G2" s="133"/>
      <c r="H2" s="133"/>
      <c r="I2" s="133"/>
      <c r="J2" s="133"/>
      <c r="K2" s="133"/>
      <c r="L2" s="133"/>
      <c r="M2" s="133"/>
      <c r="N2" s="133"/>
      <c r="O2" s="2"/>
      <c r="P2" s="3"/>
    </row>
    <row r="3" spans="1:16" s="28" customFormat="1" ht="20.25" customHeight="1">
      <c r="A3" s="40" t="s">
        <v>17</v>
      </c>
      <c r="B3" s="134" t="s">
        <v>64</v>
      </c>
      <c r="C3" s="135"/>
      <c r="D3" s="135"/>
      <c r="E3" s="135"/>
      <c r="F3" s="135"/>
      <c r="G3" s="135"/>
      <c r="H3" s="135"/>
      <c r="I3" s="135"/>
      <c r="J3" s="135"/>
      <c r="K3" s="135"/>
      <c r="L3" s="135"/>
      <c r="M3" s="135"/>
      <c r="N3" s="136"/>
      <c r="O3" s="41"/>
      <c r="P3" s="27"/>
    </row>
    <row r="4" spans="1:16" s="28" customFormat="1" ht="38.25" customHeight="1">
      <c r="A4" s="40" t="s">
        <v>16</v>
      </c>
      <c r="B4" s="137" t="s">
        <v>65</v>
      </c>
      <c r="C4" s="138"/>
      <c r="D4" s="138"/>
      <c r="E4" s="138"/>
      <c r="F4" s="138"/>
      <c r="G4" s="138"/>
      <c r="H4" s="138"/>
      <c r="I4" s="138"/>
      <c r="J4" s="138"/>
      <c r="K4" s="138"/>
      <c r="L4" s="138"/>
      <c r="M4" s="138"/>
      <c r="N4" s="139"/>
      <c r="O4" s="41"/>
      <c r="P4" s="27"/>
    </row>
    <row r="5" spans="1:16" s="81" customFormat="1" ht="96" customHeight="1">
      <c r="A5" s="40" t="s">
        <v>35</v>
      </c>
      <c r="B5" s="83" t="s">
        <v>71</v>
      </c>
      <c r="C5" s="82">
        <v>19808</v>
      </c>
      <c r="D5" s="112" t="s">
        <v>70</v>
      </c>
      <c r="E5" s="113"/>
      <c r="F5" s="82">
        <v>19000.7</v>
      </c>
      <c r="G5" s="112" t="s">
        <v>69</v>
      </c>
      <c r="H5" s="113"/>
      <c r="I5" s="113"/>
      <c r="J5" s="84">
        <v>18986.4</v>
      </c>
      <c r="K5" s="83" t="s">
        <v>73</v>
      </c>
      <c r="L5" s="84">
        <f>I11</f>
        <v>17285</v>
      </c>
      <c r="M5" s="83" t="s">
        <v>74</v>
      </c>
      <c r="N5" s="84">
        <f>L11</f>
        <v>16572</v>
      </c>
      <c r="O5" s="79"/>
      <c r="P5" s="80"/>
    </row>
    <row r="6" spans="1:31" s="7" customFormat="1" ht="54" customHeight="1">
      <c r="A6" s="114" t="s">
        <v>30</v>
      </c>
      <c r="B6" s="147" t="s">
        <v>39</v>
      </c>
      <c r="C6" s="147"/>
      <c r="D6" s="148"/>
      <c r="E6" s="149"/>
      <c r="F6" s="121" t="s">
        <v>32</v>
      </c>
      <c r="G6" s="122"/>
      <c r="H6" s="142" t="s">
        <v>58</v>
      </c>
      <c r="I6" s="140" t="s">
        <v>33</v>
      </c>
      <c r="J6" s="140"/>
      <c r="K6" s="141"/>
      <c r="L6" s="141"/>
      <c r="M6" s="141"/>
      <c r="N6" s="141"/>
      <c r="O6" s="6"/>
      <c r="P6" s="6"/>
      <c r="Q6" s="6"/>
      <c r="R6" s="6"/>
      <c r="S6" s="6"/>
      <c r="T6" s="6"/>
      <c r="U6" s="6"/>
      <c r="V6" s="6"/>
      <c r="W6" s="6"/>
      <c r="X6" s="6"/>
      <c r="Y6" s="6"/>
      <c r="Z6" s="6"/>
      <c r="AA6" s="6"/>
      <c r="AB6" s="6"/>
      <c r="AC6" s="6"/>
      <c r="AD6" s="6"/>
      <c r="AE6" s="6"/>
    </row>
    <row r="7" spans="1:16" s="4" customFormat="1" ht="25.5" customHeight="1">
      <c r="A7" s="114"/>
      <c r="B7" s="115" t="s">
        <v>31</v>
      </c>
      <c r="C7" s="152" t="s">
        <v>23</v>
      </c>
      <c r="D7" s="153"/>
      <c r="E7" s="153"/>
      <c r="F7" s="123"/>
      <c r="G7" s="122"/>
      <c r="H7" s="142"/>
      <c r="I7" s="117" t="s">
        <v>18</v>
      </c>
      <c r="J7" s="117"/>
      <c r="K7" s="118"/>
      <c r="L7" s="117" t="s">
        <v>19</v>
      </c>
      <c r="M7" s="117"/>
      <c r="N7" s="118"/>
      <c r="O7" s="3"/>
      <c r="P7" s="3"/>
    </row>
    <row r="8" spans="1:16" s="13" customFormat="1" ht="80.25" customHeight="1">
      <c r="A8" s="114"/>
      <c r="B8" s="116"/>
      <c r="C8" s="24" t="s">
        <v>24</v>
      </c>
      <c r="D8" s="150" t="s">
        <v>25</v>
      </c>
      <c r="E8" s="151"/>
      <c r="F8" s="124"/>
      <c r="G8" s="125"/>
      <c r="H8" s="116"/>
      <c r="I8" s="11" t="s">
        <v>20</v>
      </c>
      <c r="J8" s="11" t="s">
        <v>40</v>
      </c>
      <c r="K8" s="11" t="s">
        <v>41</v>
      </c>
      <c r="L8" s="11" t="s">
        <v>20</v>
      </c>
      <c r="M8" s="12" t="s">
        <v>42</v>
      </c>
      <c r="N8" s="11" t="s">
        <v>52</v>
      </c>
      <c r="O8" s="6"/>
      <c r="P8" s="6"/>
    </row>
    <row r="9" spans="1:16" s="16" customFormat="1" ht="21.75" customHeight="1">
      <c r="A9" s="25">
        <v>1</v>
      </c>
      <c r="B9" s="8">
        <v>2</v>
      </c>
      <c r="C9" s="9">
        <v>3</v>
      </c>
      <c r="D9" s="155">
        <v>4</v>
      </c>
      <c r="E9" s="156"/>
      <c r="F9" s="119">
        <v>5</v>
      </c>
      <c r="G9" s="120"/>
      <c r="H9" s="10">
        <v>6</v>
      </c>
      <c r="I9" s="11">
        <v>7</v>
      </c>
      <c r="J9" s="11">
        <v>8</v>
      </c>
      <c r="K9" s="11">
        <v>9</v>
      </c>
      <c r="L9" s="11">
        <v>10</v>
      </c>
      <c r="M9" s="14">
        <v>11</v>
      </c>
      <c r="N9" s="5">
        <v>12</v>
      </c>
      <c r="O9" s="15"/>
      <c r="P9" s="15"/>
    </row>
    <row r="10" spans="1:16" s="4" customFormat="1" ht="18.75">
      <c r="A10" s="1" t="s">
        <v>7</v>
      </c>
      <c r="B10" s="130"/>
      <c r="C10" s="131"/>
      <c r="D10" s="131"/>
      <c r="E10" s="131"/>
      <c r="F10" s="131"/>
      <c r="G10" s="131"/>
      <c r="H10" s="131"/>
      <c r="I10" s="131"/>
      <c r="J10" s="131"/>
      <c r="K10" s="131"/>
      <c r="L10" s="131"/>
      <c r="M10" s="131"/>
      <c r="N10" s="132"/>
      <c r="O10" s="17"/>
      <c r="P10" s="3"/>
    </row>
    <row r="11" spans="1:16" s="54" customFormat="1" ht="37.5">
      <c r="A11" s="33" t="s">
        <v>50</v>
      </c>
      <c r="B11" s="31">
        <f>C11+D11</f>
        <v>7161.3</v>
      </c>
      <c r="C11" s="50">
        <v>418</v>
      </c>
      <c r="D11" s="126">
        <v>6743.3</v>
      </c>
      <c r="E11" s="127"/>
      <c r="F11" s="128" t="s">
        <v>51</v>
      </c>
      <c r="G11" s="129"/>
      <c r="H11" s="32" t="s">
        <v>51</v>
      </c>
      <c r="I11" s="51">
        <v>17285</v>
      </c>
      <c r="J11" s="19">
        <f>I11*100/C5</f>
        <v>87.26272213247172</v>
      </c>
      <c r="K11" s="19">
        <f>I11*100/F5</f>
        <v>90.97033267195418</v>
      </c>
      <c r="L11" s="51">
        <v>16572</v>
      </c>
      <c r="M11" s="30">
        <f>L11*100/C5</f>
        <v>83.66316639741518</v>
      </c>
      <c r="N11" s="29">
        <f>L11*100/J5</f>
        <v>87.28352926305143</v>
      </c>
      <c r="O11" s="34"/>
      <c r="P11" s="53">
        <f>B11*L11*3*1.302/1000000</f>
        <v>463.55261042160004</v>
      </c>
    </row>
    <row r="12" spans="1:16" s="55" customFormat="1" ht="37.5">
      <c r="A12" s="26" t="s">
        <v>12</v>
      </c>
      <c r="B12" s="30">
        <f aca="true" t="shared" si="0" ref="B12:B19">C12+D12</f>
        <v>4002.6000000000004</v>
      </c>
      <c r="C12" s="50">
        <v>224.3</v>
      </c>
      <c r="D12" s="154">
        <v>3778.3</v>
      </c>
      <c r="E12" s="154"/>
      <c r="F12" s="145" t="s">
        <v>29</v>
      </c>
      <c r="G12" s="146"/>
      <c r="H12" s="21" t="s">
        <v>53</v>
      </c>
      <c r="I12" s="22">
        <v>21209</v>
      </c>
      <c r="J12" s="19">
        <f>I12*100/C5</f>
        <v>107.07289983844912</v>
      </c>
      <c r="K12" s="19">
        <f>I12*100/F5</f>
        <v>111.62220339250659</v>
      </c>
      <c r="L12" s="23">
        <v>19887</v>
      </c>
      <c r="M12" s="42">
        <f>L12*100/C5</f>
        <v>100.39882875605817</v>
      </c>
      <c r="N12" s="29">
        <f>L12*100/J5</f>
        <v>104.74339527240551</v>
      </c>
      <c r="O12" s="27"/>
      <c r="P12" s="53">
        <f aca="true" t="shared" si="1" ref="P12:P19">B12*L12*3*1.302/1000000</f>
        <v>310.91645241720005</v>
      </c>
    </row>
    <row r="13" spans="1:16" s="55" customFormat="1" ht="37.5">
      <c r="A13" s="26" t="s">
        <v>63</v>
      </c>
      <c r="B13" s="30">
        <f t="shared" si="0"/>
        <v>3542.5</v>
      </c>
      <c r="C13" s="50">
        <v>141</v>
      </c>
      <c r="D13" s="112">
        <v>3401.5</v>
      </c>
      <c r="E13" s="179"/>
      <c r="F13" s="145" t="s">
        <v>29</v>
      </c>
      <c r="G13" s="146"/>
      <c r="H13" s="21" t="s">
        <v>62</v>
      </c>
      <c r="I13" s="22">
        <v>21653</v>
      </c>
      <c r="J13" s="19">
        <f>I13*100/C5</f>
        <v>109.31441841680129</v>
      </c>
      <c r="K13" s="19">
        <f>I13*100/F5</f>
        <v>113.9589594067587</v>
      </c>
      <c r="L13" s="43">
        <v>20283</v>
      </c>
      <c r="M13" s="29">
        <f>L13*100/C5</f>
        <v>102.3980210016155</v>
      </c>
      <c r="N13" s="29">
        <f>L13*100/J5</f>
        <v>106.82909872329667</v>
      </c>
      <c r="O13" s="27"/>
      <c r="P13" s="53">
        <f t="shared" si="1"/>
        <v>280.655972415</v>
      </c>
    </row>
    <row r="14" spans="1:16" s="55" customFormat="1" ht="37.5">
      <c r="A14" s="26" t="s">
        <v>68</v>
      </c>
      <c r="B14" s="20">
        <f t="shared" si="0"/>
        <v>1563.5</v>
      </c>
      <c r="C14" s="50">
        <v>0</v>
      </c>
      <c r="D14" s="144">
        <v>1563.5</v>
      </c>
      <c r="E14" s="144"/>
      <c r="F14" s="145" t="s">
        <v>26</v>
      </c>
      <c r="G14" s="146"/>
      <c r="H14" s="49" t="s">
        <v>54</v>
      </c>
      <c r="I14" s="19">
        <v>18198</v>
      </c>
      <c r="J14" s="19">
        <f>(I14*100)/(C5*0.8)</f>
        <v>114.83996365105007</v>
      </c>
      <c r="K14" s="19">
        <f>I14*100/L5</f>
        <v>105.28203644778709</v>
      </c>
      <c r="L14" s="30">
        <v>16675</v>
      </c>
      <c r="M14" s="29">
        <f>(L14*100)/(C5*0.8)</f>
        <v>105.22894789983845</v>
      </c>
      <c r="N14" s="29">
        <f>L14*100/N5</f>
        <v>100.62153029205889</v>
      </c>
      <c r="O14" s="28"/>
      <c r="P14" s="53">
        <f t="shared" si="1"/>
        <v>101.834741925</v>
      </c>
    </row>
    <row r="15" spans="1:16" s="55" customFormat="1" ht="112.5">
      <c r="A15" s="26" t="s">
        <v>66</v>
      </c>
      <c r="B15" s="20">
        <f t="shared" si="0"/>
        <v>465.6</v>
      </c>
      <c r="C15" s="48">
        <v>55</v>
      </c>
      <c r="D15" s="144">
        <v>410.6</v>
      </c>
      <c r="E15" s="144"/>
      <c r="F15" s="145" t="s">
        <v>27</v>
      </c>
      <c r="G15" s="146"/>
      <c r="H15" s="49" t="s">
        <v>55</v>
      </c>
      <c r="I15" s="19">
        <v>16080</v>
      </c>
      <c r="J15" s="19">
        <f>(I15*100)/(C5*0.8)</f>
        <v>101.47415185783521</v>
      </c>
      <c r="K15" s="19">
        <f>I15*100/F5</f>
        <v>84.6284610566979</v>
      </c>
      <c r="L15" s="19">
        <v>15353</v>
      </c>
      <c r="M15" s="44">
        <f>L15*100/(C5*0.8)</f>
        <v>96.88635904684975</v>
      </c>
      <c r="N15" s="45">
        <f>L15*100/J5</f>
        <v>80.86314414528293</v>
      </c>
      <c r="O15" s="28"/>
      <c r="P15" s="53">
        <f t="shared" si="1"/>
        <v>27.9214816608</v>
      </c>
    </row>
    <row r="16" spans="1:16" s="55" customFormat="1" ht="131.25">
      <c r="A16" s="26" t="s">
        <v>59</v>
      </c>
      <c r="B16" s="20">
        <f t="shared" si="0"/>
        <v>302.1</v>
      </c>
      <c r="C16" s="48">
        <v>302.1</v>
      </c>
      <c r="D16" s="126">
        <v>0</v>
      </c>
      <c r="E16" s="127"/>
      <c r="F16" s="162" t="s">
        <v>27</v>
      </c>
      <c r="G16" s="163"/>
      <c r="H16" s="49" t="s">
        <v>61</v>
      </c>
      <c r="I16" s="19">
        <v>18221</v>
      </c>
      <c r="J16" s="37">
        <f>(I16*100)/(C5*0.8)</f>
        <v>114.98510702746364</v>
      </c>
      <c r="K16" s="19">
        <f>I16*100/F5</f>
        <v>95.89646697226944</v>
      </c>
      <c r="L16" s="19">
        <v>17020</v>
      </c>
      <c r="M16" s="38">
        <f>L16*100/(C5*0.8)</f>
        <v>107.40609854604199</v>
      </c>
      <c r="N16" s="19">
        <f>L16*100/J5</f>
        <v>89.64311296506973</v>
      </c>
      <c r="O16" s="28"/>
      <c r="P16" s="53">
        <f t="shared" si="1"/>
        <v>20.083644252</v>
      </c>
    </row>
    <row r="17" spans="1:16" s="58" customFormat="1" ht="75">
      <c r="A17" s="35" t="s">
        <v>60</v>
      </c>
      <c r="B17" s="36">
        <f t="shared" si="0"/>
        <v>167.9</v>
      </c>
      <c r="C17" s="47">
        <v>167.9</v>
      </c>
      <c r="D17" s="143">
        <v>0</v>
      </c>
      <c r="E17" s="143"/>
      <c r="F17" s="164" t="s">
        <v>27</v>
      </c>
      <c r="G17" s="165"/>
      <c r="H17" s="46" t="s">
        <v>56</v>
      </c>
      <c r="I17" s="37">
        <v>18122</v>
      </c>
      <c r="J17" s="37">
        <f>I17*100/(C5*0.8)</f>
        <v>114.36035945072697</v>
      </c>
      <c r="K17" s="37">
        <f>I17*100/F5</f>
        <v>95.37543353665917</v>
      </c>
      <c r="L17" s="37">
        <v>16936</v>
      </c>
      <c r="M17" s="37">
        <f>L17*100/(C5*0.8)</f>
        <v>106.8760096930533</v>
      </c>
      <c r="N17" s="37">
        <f>L17*100/J5</f>
        <v>89.20069102094129</v>
      </c>
      <c r="O17" s="39"/>
      <c r="P17" s="53">
        <f t="shared" si="1"/>
        <v>11.1069234864</v>
      </c>
    </row>
    <row r="18" spans="1:16" s="55" customFormat="1" ht="37.5">
      <c r="A18" s="26" t="s">
        <v>0</v>
      </c>
      <c r="B18" s="20">
        <f t="shared" si="0"/>
        <v>43.8</v>
      </c>
      <c r="C18" s="50">
        <v>43.8</v>
      </c>
      <c r="D18" s="144">
        <v>0</v>
      </c>
      <c r="E18" s="144"/>
      <c r="F18" s="157" t="s">
        <v>28</v>
      </c>
      <c r="G18" s="145"/>
      <c r="H18" s="49" t="s">
        <v>57</v>
      </c>
      <c r="I18" s="19">
        <v>10780</v>
      </c>
      <c r="J18" s="19">
        <f>I18*100/(C5*134%)</f>
        <v>40.61377281604899</v>
      </c>
      <c r="K18" s="19">
        <f>I18*100/F5</f>
        <v>56.7347518775624</v>
      </c>
      <c r="L18" s="19">
        <v>11852</v>
      </c>
      <c r="M18" s="30">
        <f>L18*100/(C5*134%)</f>
        <v>44.652545029296164</v>
      </c>
      <c r="N18" s="19">
        <f>L18*100/J5</f>
        <v>62.42362954535878</v>
      </c>
      <c r="O18" s="28"/>
      <c r="P18" s="53">
        <f t="shared" si="1"/>
        <v>2.0276733456</v>
      </c>
    </row>
    <row r="19" spans="1:16" s="55" customFormat="1" ht="93.75">
      <c r="A19" s="26" t="s">
        <v>67</v>
      </c>
      <c r="B19" s="20">
        <f t="shared" si="0"/>
        <v>37.4</v>
      </c>
      <c r="C19" s="50">
        <v>37.4</v>
      </c>
      <c r="D19" s="126">
        <v>0</v>
      </c>
      <c r="E19" s="127"/>
      <c r="F19" s="162" t="s">
        <v>27</v>
      </c>
      <c r="G19" s="163"/>
      <c r="H19" s="85" t="s">
        <v>72</v>
      </c>
      <c r="I19" s="19">
        <v>15116</v>
      </c>
      <c r="J19" s="19">
        <f>I19*100/(C5*0.8)</f>
        <v>95.39075121163165</v>
      </c>
      <c r="K19" s="19">
        <f>I19*100/F5</f>
        <v>79.55496376449288</v>
      </c>
      <c r="L19" s="19">
        <v>15796</v>
      </c>
      <c r="M19" s="30">
        <f>L19*100/(C5*0.8)</f>
        <v>99.68194668820678</v>
      </c>
      <c r="N19" s="19">
        <f>L19*100/J5</f>
        <v>83.19639320776976</v>
      </c>
      <c r="O19" s="28"/>
      <c r="P19" s="53">
        <f t="shared" si="1"/>
        <v>2.3075491824000003</v>
      </c>
    </row>
    <row r="20" spans="1:14" s="55" customFormat="1" ht="18.75" hidden="1">
      <c r="A20" s="59" t="s">
        <v>8</v>
      </c>
      <c r="B20" s="60"/>
      <c r="C20" s="61"/>
      <c r="D20" s="172"/>
      <c r="E20" s="172"/>
      <c r="F20" s="158"/>
      <c r="G20" s="159"/>
      <c r="H20" s="62"/>
      <c r="I20" s="63"/>
      <c r="J20" s="63"/>
      <c r="K20" s="63"/>
      <c r="L20" s="64"/>
      <c r="M20" s="64"/>
      <c r="N20" s="64"/>
    </row>
    <row r="21" spans="1:14" s="55" customFormat="1" ht="37.5" hidden="1">
      <c r="A21" s="65" t="s">
        <v>1</v>
      </c>
      <c r="B21" s="66"/>
      <c r="C21" s="57"/>
      <c r="D21" s="173"/>
      <c r="E21" s="173"/>
      <c r="F21" s="160" t="s">
        <v>27</v>
      </c>
      <c r="G21" s="161"/>
      <c r="H21" s="56" t="s">
        <v>43</v>
      </c>
      <c r="I21" s="67"/>
      <c r="J21" s="67"/>
      <c r="K21" s="67"/>
      <c r="L21" s="68"/>
      <c r="M21" s="68"/>
      <c r="N21" s="68"/>
    </row>
    <row r="22" spans="1:14" s="55" customFormat="1" ht="45" customHeight="1" hidden="1">
      <c r="A22" s="65" t="s">
        <v>6</v>
      </c>
      <c r="B22" s="52"/>
      <c r="C22" s="57"/>
      <c r="D22" s="173"/>
      <c r="E22" s="173"/>
      <c r="F22" s="160" t="s">
        <v>27</v>
      </c>
      <c r="G22" s="161"/>
      <c r="H22" s="56" t="s">
        <v>44</v>
      </c>
      <c r="I22" s="67"/>
      <c r="J22" s="67"/>
      <c r="K22" s="67"/>
      <c r="L22" s="68"/>
      <c r="M22" s="68"/>
      <c r="N22" s="68"/>
    </row>
    <row r="23" spans="1:14" s="55" customFormat="1" ht="25.5" customHeight="1" hidden="1">
      <c r="A23" s="59" t="s">
        <v>9</v>
      </c>
      <c r="B23" s="69"/>
      <c r="C23" s="70"/>
      <c r="D23" s="171"/>
      <c r="E23" s="171"/>
      <c r="F23" s="166"/>
      <c r="G23" s="167"/>
      <c r="H23" s="71"/>
      <c r="I23" s="72"/>
      <c r="J23" s="72"/>
      <c r="K23" s="72"/>
      <c r="L23" s="73"/>
      <c r="M23" s="73"/>
      <c r="N23" s="73"/>
    </row>
    <row r="24" spans="1:14" s="55" customFormat="1" ht="112.5" hidden="1">
      <c r="A24" s="65" t="s">
        <v>2</v>
      </c>
      <c r="B24" s="74"/>
      <c r="C24" s="75"/>
      <c r="D24" s="172"/>
      <c r="E24" s="172"/>
      <c r="F24" s="168" t="s">
        <v>28</v>
      </c>
      <c r="G24" s="169"/>
      <c r="H24" s="76" t="s">
        <v>36</v>
      </c>
      <c r="I24" s="63"/>
      <c r="J24" s="63"/>
      <c r="K24" s="63"/>
      <c r="L24" s="77"/>
      <c r="M24" s="77"/>
      <c r="N24" s="77"/>
    </row>
    <row r="25" spans="1:14" s="55" customFormat="1" ht="56.25" customHeight="1" hidden="1">
      <c r="A25" s="65" t="s">
        <v>3</v>
      </c>
      <c r="B25" s="52"/>
      <c r="C25" s="61"/>
      <c r="D25" s="172"/>
      <c r="E25" s="172"/>
      <c r="F25" s="168" t="s">
        <v>27</v>
      </c>
      <c r="G25" s="170"/>
      <c r="H25" s="76" t="s">
        <v>37</v>
      </c>
      <c r="I25" s="63"/>
      <c r="J25" s="63"/>
      <c r="K25" s="63"/>
      <c r="L25" s="77"/>
      <c r="M25" s="77"/>
      <c r="N25" s="77"/>
    </row>
    <row r="26" spans="1:14" s="55" customFormat="1" ht="56.25" hidden="1">
      <c r="A26" s="65" t="s">
        <v>4</v>
      </c>
      <c r="B26" s="52"/>
      <c r="C26" s="61"/>
      <c r="D26" s="172"/>
      <c r="E26" s="172"/>
      <c r="F26" s="168" t="s">
        <v>27</v>
      </c>
      <c r="G26" s="169"/>
      <c r="H26" s="76" t="s">
        <v>45</v>
      </c>
      <c r="I26" s="63"/>
      <c r="J26" s="63"/>
      <c r="K26" s="63"/>
      <c r="L26" s="77"/>
      <c r="M26" s="77"/>
      <c r="N26" s="77"/>
    </row>
    <row r="27" spans="1:14" s="55" customFormat="1" ht="37.5" hidden="1">
      <c r="A27" s="65" t="s">
        <v>5</v>
      </c>
      <c r="B27" s="52"/>
      <c r="C27" s="61"/>
      <c r="D27" s="172"/>
      <c r="E27" s="172"/>
      <c r="F27" s="158" t="s">
        <v>27</v>
      </c>
      <c r="G27" s="159"/>
      <c r="H27" s="76" t="s">
        <v>46</v>
      </c>
      <c r="I27" s="63"/>
      <c r="J27" s="63"/>
      <c r="K27" s="63"/>
      <c r="L27" s="77"/>
      <c r="M27" s="77"/>
      <c r="N27" s="77"/>
    </row>
    <row r="28" spans="1:14" s="55" customFormat="1" ht="18.75" hidden="1">
      <c r="A28" s="59" t="s">
        <v>10</v>
      </c>
      <c r="B28" s="52"/>
      <c r="C28" s="61"/>
      <c r="D28" s="172"/>
      <c r="E28" s="172"/>
      <c r="F28" s="158"/>
      <c r="G28" s="159"/>
      <c r="H28" s="62"/>
      <c r="I28" s="63"/>
      <c r="J28" s="63"/>
      <c r="K28" s="63"/>
      <c r="L28" s="64"/>
      <c r="M28" s="64"/>
      <c r="N28" s="64"/>
    </row>
    <row r="29" spans="1:14" s="55" customFormat="1" ht="37.5" hidden="1">
      <c r="A29" s="65" t="s">
        <v>21</v>
      </c>
      <c r="B29" s="52"/>
      <c r="C29" s="61"/>
      <c r="D29" s="172"/>
      <c r="E29" s="172"/>
      <c r="F29" s="158" t="s">
        <v>27</v>
      </c>
      <c r="G29" s="159"/>
      <c r="H29" s="76" t="s">
        <v>47</v>
      </c>
      <c r="I29" s="63"/>
      <c r="J29" s="63"/>
      <c r="K29" s="63"/>
      <c r="L29" s="78"/>
      <c r="M29" s="78"/>
      <c r="N29" s="78"/>
    </row>
    <row r="30" spans="1:14" s="55" customFormat="1" ht="37.5" customHeight="1" hidden="1">
      <c r="A30" s="65" t="s">
        <v>13</v>
      </c>
      <c r="B30" s="66"/>
      <c r="C30" s="75"/>
      <c r="D30" s="172"/>
      <c r="E30" s="172"/>
      <c r="F30" s="168" t="s">
        <v>28</v>
      </c>
      <c r="G30" s="169"/>
      <c r="H30" s="76" t="s">
        <v>38</v>
      </c>
      <c r="I30" s="63"/>
      <c r="J30" s="63"/>
      <c r="K30" s="63"/>
      <c r="L30" s="77"/>
      <c r="M30" s="77"/>
      <c r="N30" s="77"/>
    </row>
    <row r="31" spans="1:14" s="55" customFormat="1" ht="37.5" hidden="1">
      <c r="A31" s="65" t="s">
        <v>14</v>
      </c>
      <c r="B31" s="52"/>
      <c r="C31" s="61"/>
      <c r="D31" s="172"/>
      <c r="E31" s="172"/>
      <c r="F31" s="176" t="s">
        <v>27</v>
      </c>
      <c r="G31" s="158"/>
      <c r="H31" s="76" t="s">
        <v>37</v>
      </c>
      <c r="I31" s="63"/>
      <c r="J31" s="63"/>
      <c r="K31" s="63"/>
      <c r="L31" s="78"/>
      <c r="M31" s="78"/>
      <c r="N31" s="78"/>
    </row>
    <row r="32" spans="1:14" s="55" customFormat="1" ht="37.5" hidden="1">
      <c r="A32" s="65" t="s">
        <v>15</v>
      </c>
      <c r="B32" s="52"/>
      <c r="C32" s="61"/>
      <c r="D32" s="172"/>
      <c r="E32" s="172"/>
      <c r="F32" s="176" t="s">
        <v>27</v>
      </c>
      <c r="G32" s="177"/>
      <c r="H32" s="76" t="s">
        <v>48</v>
      </c>
      <c r="I32" s="63"/>
      <c r="J32" s="63"/>
      <c r="K32" s="63"/>
      <c r="L32" s="78"/>
      <c r="M32" s="78"/>
      <c r="N32" s="78"/>
    </row>
    <row r="33" spans="1:14" s="55" customFormat="1" ht="37.5" hidden="1">
      <c r="A33" s="65" t="s">
        <v>34</v>
      </c>
      <c r="B33" s="52"/>
      <c r="C33" s="61"/>
      <c r="D33" s="172"/>
      <c r="E33" s="172"/>
      <c r="F33" s="176" t="s">
        <v>27</v>
      </c>
      <c r="G33" s="177"/>
      <c r="H33" s="76" t="s">
        <v>44</v>
      </c>
      <c r="I33" s="63"/>
      <c r="J33" s="63"/>
      <c r="K33" s="63"/>
      <c r="L33" s="78"/>
      <c r="M33" s="78"/>
      <c r="N33" s="78"/>
    </row>
    <row r="34" spans="1:14" s="55" customFormat="1" ht="18.75" hidden="1">
      <c r="A34" s="59" t="s">
        <v>11</v>
      </c>
      <c r="B34" s="69"/>
      <c r="C34" s="61"/>
      <c r="D34" s="172"/>
      <c r="E34" s="172"/>
      <c r="F34" s="158"/>
      <c r="G34" s="159"/>
      <c r="H34" s="62"/>
      <c r="I34" s="63"/>
      <c r="J34" s="63"/>
      <c r="K34" s="63"/>
      <c r="L34" s="64"/>
      <c r="M34" s="64"/>
      <c r="N34" s="64"/>
    </row>
    <row r="35" spans="1:14" s="55" customFormat="1" ht="37.5" hidden="1">
      <c r="A35" s="65" t="s">
        <v>6</v>
      </c>
      <c r="B35" s="52"/>
      <c r="C35" s="61"/>
      <c r="D35" s="172"/>
      <c r="E35" s="172"/>
      <c r="F35" s="176" t="s">
        <v>27</v>
      </c>
      <c r="G35" s="158"/>
      <c r="H35" s="76" t="s">
        <v>49</v>
      </c>
      <c r="I35" s="63"/>
      <c r="J35" s="63"/>
      <c r="K35" s="63"/>
      <c r="L35" s="77"/>
      <c r="M35" s="77"/>
      <c r="N35" s="77"/>
    </row>
    <row r="36" s="55" customFormat="1" ht="18" hidden="1"/>
    <row r="37" s="55" customFormat="1" ht="18" hidden="1"/>
    <row r="38" s="55" customFormat="1" ht="18" hidden="1"/>
    <row r="39" s="55" customFormat="1" ht="18" hidden="1"/>
    <row r="40" s="28" customFormat="1" ht="18"/>
    <row r="41" spans="1:15" s="28" customFormat="1" ht="117.75" customHeight="1">
      <c r="A41" s="178" t="s">
        <v>75</v>
      </c>
      <c r="B41" s="178"/>
      <c r="C41" s="178"/>
      <c r="D41" s="178"/>
      <c r="E41" s="178"/>
      <c r="F41" s="178"/>
      <c r="G41" s="178"/>
      <c r="H41" s="178"/>
      <c r="I41" s="178"/>
      <c r="J41" s="178"/>
      <c r="K41" s="178"/>
      <c r="L41" s="178"/>
      <c r="M41" s="178"/>
      <c r="N41" s="178"/>
      <c r="O41" s="178"/>
    </row>
    <row r="42" s="175" customFormat="1" ht="22.5">
      <c r="A42" s="174"/>
    </row>
    <row r="43" s="13" customFormat="1" ht="22.5">
      <c r="A43" s="18"/>
    </row>
    <row r="44" s="175" customFormat="1" ht="22.5">
      <c r="A44" s="174"/>
    </row>
    <row r="45" s="13" customFormat="1" ht="22.5">
      <c r="A45" s="18"/>
    </row>
  </sheetData>
  <sheetProtection selectLockedCells="1" selectUnlockedCells="1"/>
  <mergeCells count="71">
    <mergeCell ref="D13:E13"/>
    <mergeCell ref="F13:G13"/>
    <mergeCell ref="A44:IV44"/>
    <mergeCell ref="F35:G35"/>
    <mergeCell ref="D30:E30"/>
    <mergeCell ref="D31:E31"/>
    <mergeCell ref="D32:E32"/>
    <mergeCell ref="D34:E34"/>
    <mergeCell ref="D35:E35"/>
    <mergeCell ref="F32:G32"/>
    <mergeCell ref="F34:G34"/>
    <mergeCell ref="F30:G30"/>
    <mergeCell ref="F31:G31"/>
    <mergeCell ref="D33:E33"/>
    <mergeCell ref="F33:G33"/>
    <mergeCell ref="A41:O41"/>
    <mergeCell ref="D28:E28"/>
    <mergeCell ref="A42:IV42"/>
    <mergeCell ref="F26:G26"/>
    <mergeCell ref="F27:G27"/>
    <mergeCell ref="D29:E29"/>
    <mergeCell ref="D25:E25"/>
    <mergeCell ref="D26:E26"/>
    <mergeCell ref="D27:E27"/>
    <mergeCell ref="F28:G28"/>
    <mergeCell ref="F29:G29"/>
    <mergeCell ref="F23:G23"/>
    <mergeCell ref="F24:G24"/>
    <mergeCell ref="F25:G25"/>
    <mergeCell ref="D23:E23"/>
    <mergeCell ref="D24:E24"/>
    <mergeCell ref="D18:E18"/>
    <mergeCell ref="D20:E20"/>
    <mergeCell ref="D21:E21"/>
    <mergeCell ref="D22:E22"/>
    <mergeCell ref="D19:E19"/>
    <mergeCell ref="F18:G18"/>
    <mergeCell ref="F20:G20"/>
    <mergeCell ref="F21:G21"/>
    <mergeCell ref="F22:G22"/>
    <mergeCell ref="F19:G19"/>
    <mergeCell ref="F14:G14"/>
    <mergeCell ref="F15:G15"/>
    <mergeCell ref="F17:G17"/>
    <mergeCell ref="F16:G16"/>
    <mergeCell ref="D17:E17"/>
    <mergeCell ref="D14:E14"/>
    <mergeCell ref="D15:E15"/>
    <mergeCell ref="F12:G12"/>
    <mergeCell ref="B6:E6"/>
    <mergeCell ref="D8:E8"/>
    <mergeCell ref="C7:E7"/>
    <mergeCell ref="D12:E12"/>
    <mergeCell ref="D9:E9"/>
    <mergeCell ref="D16:E16"/>
    <mergeCell ref="D11:E11"/>
    <mergeCell ref="F11:G11"/>
    <mergeCell ref="B10:N10"/>
    <mergeCell ref="A2:N2"/>
    <mergeCell ref="B3:N3"/>
    <mergeCell ref="B4:N4"/>
    <mergeCell ref="I6:N6"/>
    <mergeCell ref="H6:H8"/>
    <mergeCell ref="L7:N7"/>
    <mergeCell ref="D5:E5"/>
    <mergeCell ref="G5:I5"/>
    <mergeCell ref="A6:A8"/>
    <mergeCell ref="B7:B8"/>
    <mergeCell ref="I7:K7"/>
    <mergeCell ref="F9:G9"/>
    <mergeCell ref="F6:G8"/>
  </mergeCells>
  <printOptions horizontalCentered="1"/>
  <pageMargins left="0.984251968503937" right="0.3937007874015748" top="0.3937007874015748" bottom="0.3937007874015748" header="0.5118110236220472" footer="0.1968503937007874"/>
  <pageSetup firstPageNumber="1" useFirstPageNumber="1" fitToHeight="6" horizontalDpi="300" verticalDpi="300" orientation="landscape" paperSize="9" scale="43" r:id="rId1"/>
</worksheet>
</file>

<file path=xl/worksheets/sheet2.xml><?xml version="1.0" encoding="utf-8"?>
<worksheet xmlns="http://schemas.openxmlformats.org/spreadsheetml/2006/main" xmlns:r="http://schemas.openxmlformats.org/officeDocument/2006/relationships">
  <dimension ref="A2:AE46"/>
  <sheetViews>
    <sheetView tabSelected="1" view="pageBreakPreview" zoomScale="53" zoomScaleNormal="62" zoomScaleSheetLayoutView="53" zoomScalePageLayoutView="0" workbookViewId="0" topLeftCell="A1">
      <selection activeCell="P8" sqref="P8:Q19"/>
    </sheetView>
  </sheetViews>
  <sheetFormatPr defaultColWidth="11.57421875" defaultRowHeight="12.75"/>
  <cols>
    <col min="1" max="1" width="54.7109375" style="0" customWidth="1"/>
    <col min="2" max="2" width="15.28125" style="0" customWidth="1"/>
    <col min="3" max="3" width="21.140625" style="0" customWidth="1"/>
    <col min="4" max="4" width="11.00390625" style="0" customWidth="1"/>
    <col min="5" max="5" width="11.57421875" style="0" customWidth="1"/>
    <col min="6" max="6" width="25.28125" style="0" customWidth="1"/>
    <col min="7" max="7" width="6.00390625" style="0" customWidth="1"/>
    <col min="8" max="8" width="18.8515625" style="0" customWidth="1"/>
    <col min="9" max="9" width="13.421875" style="0" customWidth="1"/>
    <col min="10" max="10" width="18.421875" style="0" customWidth="1"/>
    <col min="11" max="11" width="30.57421875" style="0" customWidth="1"/>
    <col min="12" max="12" width="18.57421875" style="0" customWidth="1"/>
    <col min="13" max="13" width="34.421875" style="0" customWidth="1"/>
    <col min="14" max="14" width="19.140625" style="0" customWidth="1"/>
    <col min="15" max="15" width="11.57421875" style="0" customWidth="1"/>
    <col min="16" max="16" width="13.421875" style="0" customWidth="1"/>
  </cols>
  <sheetData>
    <row r="2" spans="1:16" s="4" customFormat="1" ht="39" customHeight="1">
      <c r="A2" s="133" t="s">
        <v>22</v>
      </c>
      <c r="B2" s="133"/>
      <c r="C2" s="133"/>
      <c r="D2" s="133"/>
      <c r="E2" s="133"/>
      <c r="F2" s="133"/>
      <c r="G2" s="133"/>
      <c r="H2" s="133"/>
      <c r="I2" s="133"/>
      <c r="J2" s="133"/>
      <c r="K2" s="133"/>
      <c r="L2" s="133"/>
      <c r="M2" s="133"/>
      <c r="N2" s="133"/>
      <c r="O2" s="2"/>
      <c r="P2" s="3"/>
    </row>
    <row r="3" spans="1:16" s="28" customFormat="1" ht="20.25" customHeight="1">
      <c r="A3" s="40" t="s">
        <v>17</v>
      </c>
      <c r="B3" s="134" t="s">
        <v>82</v>
      </c>
      <c r="C3" s="135"/>
      <c r="D3" s="135"/>
      <c r="E3" s="135"/>
      <c r="F3" s="135"/>
      <c r="G3" s="135"/>
      <c r="H3" s="135"/>
      <c r="I3" s="135"/>
      <c r="J3" s="135"/>
      <c r="K3" s="135"/>
      <c r="L3" s="135"/>
      <c r="M3" s="135"/>
      <c r="N3" s="136"/>
      <c r="O3" s="41"/>
      <c r="P3" s="27"/>
    </row>
    <row r="4" spans="1:16" s="28" customFormat="1" ht="38.25" customHeight="1">
      <c r="A4" s="40" t="s">
        <v>16</v>
      </c>
      <c r="B4" s="137" t="s">
        <v>83</v>
      </c>
      <c r="C4" s="138"/>
      <c r="D4" s="138"/>
      <c r="E4" s="138"/>
      <c r="F4" s="138"/>
      <c r="G4" s="138"/>
      <c r="H4" s="138"/>
      <c r="I4" s="138"/>
      <c r="J4" s="138"/>
      <c r="K4" s="138"/>
      <c r="L4" s="138"/>
      <c r="M4" s="138"/>
      <c r="N4" s="139"/>
      <c r="O4" s="41"/>
      <c r="P4" s="27"/>
    </row>
    <row r="5" spans="1:16" s="97" customFormat="1" ht="96" customHeight="1">
      <c r="A5" s="40" t="s">
        <v>35</v>
      </c>
      <c r="B5" s="92" t="s">
        <v>71</v>
      </c>
      <c r="C5" s="93">
        <v>22050</v>
      </c>
      <c r="D5" s="112" t="s">
        <v>84</v>
      </c>
      <c r="E5" s="113"/>
      <c r="F5" s="93">
        <v>20849.6</v>
      </c>
      <c r="G5" s="112" t="s">
        <v>85</v>
      </c>
      <c r="H5" s="113"/>
      <c r="I5" s="113"/>
      <c r="J5" s="94">
        <v>19786.9</v>
      </c>
      <c r="K5" s="107" t="s">
        <v>86</v>
      </c>
      <c r="L5" s="94">
        <f>I11</f>
        <v>27678</v>
      </c>
      <c r="M5" s="107" t="s">
        <v>87</v>
      </c>
      <c r="N5" s="94">
        <f>L11</f>
        <v>19956</v>
      </c>
      <c r="O5" s="95"/>
      <c r="P5" s="96"/>
    </row>
    <row r="6" spans="1:31" s="7" customFormat="1" ht="54" customHeight="1">
      <c r="A6" s="114" t="s">
        <v>30</v>
      </c>
      <c r="B6" s="147" t="s">
        <v>39</v>
      </c>
      <c r="C6" s="147"/>
      <c r="D6" s="148"/>
      <c r="E6" s="149"/>
      <c r="F6" s="121" t="s">
        <v>32</v>
      </c>
      <c r="G6" s="122"/>
      <c r="H6" s="142" t="s">
        <v>58</v>
      </c>
      <c r="I6" s="140" t="s">
        <v>33</v>
      </c>
      <c r="J6" s="140"/>
      <c r="K6" s="141"/>
      <c r="L6" s="141"/>
      <c r="M6" s="141"/>
      <c r="N6" s="141"/>
      <c r="O6" s="6"/>
      <c r="P6" s="6"/>
      <c r="Q6" s="6"/>
      <c r="R6" s="6"/>
      <c r="S6" s="6"/>
      <c r="T6" s="6"/>
      <c r="U6" s="6"/>
      <c r="V6" s="6"/>
      <c r="W6" s="6"/>
      <c r="X6" s="6"/>
      <c r="Y6" s="6"/>
      <c r="Z6" s="6"/>
      <c r="AA6" s="6"/>
      <c r="AB6" s="6"/>
      <c r="AC6" s="6"/>
      <c r="AD6" s="6"/>
      <c r="AE6" s="6"/>
    </row>
    <row r="7" spans="1:16" s="4" customFormat="1" ht="25.5" customHeight="1">
      <c r="A7" s="114"/>
      <c r="B7" s="115" t="s">
        <v>31</v>
      </c>
      <c r="C7" s="152" t="s">
        <v>23</v>
      </c>
      <c r="D7" s="153"/>
      <c r="E7" s="153"/>
      <c r="F7" s="123"/>
      <c r="G7" s="122"/>
      <c r="H7" s="142"/>
      <c r="I7" s="117" t="s">
        <v>18</v>
      </c>
      <c r="J7" s="117"/>
      <c r="K7" s="118"/>
      <c r="L7" s="117" t="s">
        <v>19</v>
      </c>
      <c r="M7" s="117"/>
      <c r="N7" s="118"/>
      <c r="O7" s="3"/>
      <c r="P7" s="3"/>
    </row>
    <row r="8" spans="1:16" s="13" customFormat="1" ht="80.25" customHeight="1">
      <c r="A8" s="114"/>
      <c r="B8" s="116"/>
      <c r="C8" s="24" t="s">
        <v>24</v>
      </c>
      <c r="D8" s="150" t="s">
        <v>25</v>
      </c>
      <c r="E8" s="151"/>
      <c r="F8" s="124"/>
      <c r="G8" s="125"/>
      <c r="H8" s="116"/>
      <c r="I8" s="11" t="s">
        <v>20</v>
      </c>
      <c r="J8" s="11" t="s">
        <v>40</v>
      </c>
      <c r="K8" s="11" t="s">
        <v>41</v>
      </c>
      <c r="L8" s="11" t="s">
        <v>20</v>
      </c>
      <c r="M8" s="12" t="s">
        <v>42</v>
      </c>
      <c r="N8" s="11" t="s">
        <v>52</v>
      </c>
      <c r="O8" s="6"/>
      <c r="P8" s="6"/>
    </row>
    <row r="9" spans="1:16" s="16" customFormat="1" ht="21.75" customHeight="1">
      <c r="A9" s="25">
        <v>1</v>
      </c>
      <c r="B9" s="8">
        <v>2</v>
      </c>
      <c r="C9" s="9">
        <v>3</v>
      </c>
      <c r="D9" s="155">
        <v>4</v>
      </c>
      <c r="E9" s="156"/>
      <c r="F9" s="119">
        <v>5</v>
      </c>
      <c r="G9" s="120"/>
      <c r="H9" s="10">
        <v>6</v>
      </c>
      <c r="I9" s="11">
        <v>7</v>
      </c>
      <c r="J9" s="11">
        <v>8</v>
      </c>
      <c r="K9" s="11">
        <v>9</v>
      </c>
      <c r="L9" s="11">
        <v>10</v>
      </c>
      <c r="M9" s="14">
        <v>11</v>
      </c>
      <c r="N9" s="5">
        <v>12</v>
      </c>
      <c r="O9" s="15"/>
      <c r="P9" s="15"/>
    </row>
    <row r="10" spans="1:16" s="4" customFormat="1" ht="18.75">
      <c r="A10" s="1" t="s">
        <v>7</v>
      </c>
      <c r="B10" s="130"/>
      <c r="C10" s="131"/>
      <c r="D10" s="131"/>
      <c r="E10" s="131"/>
      <c r="F10" s="131"/>
      <c r="G10" s="131"/>
      <c r="H10" s="131"/>
      <c r="I10" s="131"/>
      <c r="J10" s="131"/>
      <c r="K10" s="131"/>
      <c r="L10" s="131"/>
      <c r="M10" s="131"/>
      <c r="N10" s="132"/>
      <c r="O10" s="17"/>
      <c r="P10" s="3"/>
    </row>
    <row r="11" spans="1:16" s="100" customFormat="1" ht="37.5">
      <c r="A11" s="33" t="s">
        <v>50</v>
      </c>
      <c r="B11" s="91">
        <f>C11+D11</f>
        <v>7082.63</v>
      </c>
      <c r="C11" s="111">
        <v>414</v>
      </c>
      <c r="D11" s="183">
        <v>6668.63</v>
      </c>
      <c r="E11" s="184"/>
      <c r="F11" s="185" t="s">
        <v>51</v>
      </c>
      <c r="G11" s="186"/>
      <c r="H11" s="106" t="s">
        <v>51</v>
      </c>
      <c r="I11" s="19">
        <v>27678</v>
      </c>
      <c r="J11" s="19">
        <f>I11*100/C5</f>
        <v>125.52380952380952</v>
      </c>
      <c r="K11" s="19">
        <f>I11*100/F5</f>
        <v>132.75074821579312</v>
      </c>
      <c r="L11" s="19">
        <v>19956</v>
      </c>
      <c r="M11" s="30">
        <f>L11*100/C5</f>
        <v>90.50340136054422</v>
      </c>
      <c r="N11" s="110">
        <f>L11*100/J5</f>
        <v>100.85460582506607</v>
      </c>
      <c r="O11" s="98"/>
      <c r="P11" s="99"/>
    </row>
    <row r="12" spans="1:16" s="102" customFormat="1" ht="37.5">
      <c r="A12" s="26" t="s">
        <v>12</v>
      </c>
      <c r="B12" s="30">
        <f aca="true" t="shared" si="0" ref="B12:B19">C12+D12</f>
        <v>4003.83</v>
      </c>
      <c r="C12" s="111">
        <v>225</v>
      </c>
      <c r="D12" s="187">
        <v>3778.83</v>
      </c>
      <c r="E12" s="187"/>
      <c r="F12" s="145" t="s">
        <v>29</v>
      </c>
      <c r="G12" s="146"/>
      <c r="H12" s="21" t="s">
        <v>76</v>
      </c>
      <c r="I12" s="22">
        <v>34899</v>
      </c>
      <c r="J12" s="19">
        <f>I12*100/C5</f>
        <v>158.2721088435374</v>
      </c>
      <c r="K12" s="19">
        <f>I12*100/F5</f>
        <v>167.38450617757655</v>
      </c>
      <c r="L12" s="23">
        <v>24535</v>
      </c>
      <c r="M12" s="42">
        <f>L12*100/C5</f>
        <v>111.26984126984127</v>
      </c>
      <c r="N12" s="110">
        <f>L12*100/J5</f>
        <v>123.99617929033855</v>
      </c>
      <c r="O12" s="101"/>
      <c r="P12" s="99"/>
    </row>
    <row r="13" spans="1:16" s="102" customFormat="1" ht="37.5">
      <c r="A13" s="26" t="s">
        <v>63</v>
      </c>
      <c r="B13" s="30">
        <f t="shared" si="0"/>
        <v>3549.37</v>
      </c>
      <c r="C13" s="111">
        <v>141.2</v>
      </c>
      <c r="D13" s="188">
        <v>3408.17</v>
      </c>
      <c r="E13" s="189"/>
      <c r="F13" s="145" t="s">
        <v>29</v>
      </c>
      <c r="G13" s="146"/>
      <c r="H13" s="21" t="s">
        <v>76</v>
      </c>
      <c r="I13" s="22">
        <v>35547</v>
      </c>
      <c r="J13" s="19">
        <f>I13*100/C5</f>
        <v>161.2108843537415</v>
      </c>
      <c r="K13" s="19">
        <f>I13*100/F5</f>
        <v>170.49247947202826</v>
      </c>
      <c r="L13" s="43">
        <v>25091</v>
      </c>
      <c r="M13" s="110">
        <f>L13*100/C5</f>
        <v>113.79138321995465</v>
      </c>
      <c r="N13" s="110">
        <f>L13*100/J5</f>
        <v>126.80611920007681</v>
      </c>
      <c r="O13" s="101"/>
      <c r="P13" s="99"/>
    </row>
    <row r="14" spans="1:16" s="102" customFormat="1" ht="37.5">
      <c r="A14" s="26" t="s">
        <v>68</v>
      </c>
      <c r="B14" s="30">
        <f t="shared" si="0"/>
        <v>1566</v>
      </c>
      <c r="C14" s="111">
        <v>0</v>
      </c>
      <c r="D14" s="182">
        <v>1566</v>
      </c>
      <c r="E14" s="182"/>
      <c r="F14" s="145" t="s">
        <v>26</v>
      </c>
      <c r="G14" s="146"/>
      <c r="H14" s="21" t="s">
        <v>77</v>
      </c>
      <c r="I14" s="19">
        <v>24056</v>
      </c>
      <c r="J14" s="19">
        <f>(I14*100)/(C5*0.8)</f>
        <v>136.3718820861678</v>
      </c>
      <c r="K14" s="19">
        <f>I14*100/L5</f>
        <v>86.91379434930269</v>
      </c>
      <c r="L14" s="30">
        <v>18663</v>
      </c>
      <c r="M14" s="110">
        <f>(L14*100)/(C5*0.8)</f>
        <v>105.79931972789116</v>
      </c>
      <c r="N14" s="110">
        <f>L14*100/N5</f>
        <v>93.5207456404089</v>
      </c>
      <c r="O14" s="103"/>
      <c r="P14" s="99"/>
    </row>
    <row r="15" spans="1:16" s="102" customFormat="1" ht="112.5">
      <c r="A15" s="26" t="s">
        <v>66</v>
      </c>
      <c r="B15" s="30">
        <f t="shared" si="0"/>
        <v>458.68</v>
      </c>
      <c r="C15" s="110">
        <v>55</v>
      </c>
      <c r="D15" s="182">
        <v>403.68</v>
      </c>
      <c r="E15" s="182"/>
      <c r="F15" s="145" t="s">
        <v>27</v>
      </c>
      <c r="G15" s="146"/>
      <c r="H15" s="21" t="s">
        <v>78</v>
      </c>
      <c r="I15" s="19">
        <v>27456</v>
      </c>
      <c r="J15" s="19">
        <f>(I15*100)/(C5*0.8)</f>
        <v>155.64625850340136</v>
      </c>
      <c r="K15" s="19">
        <f>I15*100/I13</f>
        <v>77.23858553464427</v>
      </c>
      <c r="L15" s="19">
        <v>18318</v>
      </c>
      <c r="M15" s="44">
        <f>L15*100/(C5*0.8)</f>
        <v>103.84353741496598</v>
      </c>
      <c r="N15" s="45">
        <f>L15*100/L13</f>
        <v>73.00625722370572</v>
      </c>
      <c r="O15" s="103"/>
      <c r="P15" s="99"/>
    </row>
    <row r="16" spans="1:16" s="102" customFormat="1" ht="131.25">
      <c r="A16" s="26" t="s">
        <v>59</v>
      </c>
      <c r="B16" s="30">
        <f t="shared" si="0"/>
        <v>298.83</v>
      </c>
      <c r="C16" s="110">
        <v>298.83</v>
      </c>
      <c r="D16" s="183">
        <v>0</v>
      </c>
      <c r="E16" s="184"/>
      <c r="F16" s="162" t="s">
        <v>27</v>
      </c>
      <c r="G16" s="163"/>
      <c r="H16" s="21" t="s">
        <v>78</v>
      </c>
      <c r="I16" s="19">
        <v>38618</v>
      </c>
      <c r="J16" s="37">
        <f>(I16*100)/(C5*0.8)</f>
        <v>218.92290249433105</v>
      </c>
      <c r="K16" s="19">
        <f>I16*100/F5</f>
        <v>185.2217788350856</v>
      </c>
      <c r="L16" s="19">
        <v>20441</v>
      </c>
      <c r="M16" s="38">
        <f>L16*100/(C5*0.8)</f>
        <v>115.87868480725623</v>
      </c>
      <c r="N16" s="19">
        <f>L16*100/J5</f>
        <v>103.30572247294927</v>
      </c>
      <c r="O16" s="103"/>
      <c r="P16" s="99"/>
    </row>
    <row r="17" spans="1:16" s="105" customFormat="1" ht="75">
      <c r="A17" s="35" t="s">
        <v>60</v>
      </c>
      <c r="B17" s="38">
        <f t="shared" si="0"/>
        <v>160.6</v>
      </c>
      <c r="C17" s="109">
        <v>160.6</v>
      </c>
      <c r="D17" s="181">
        <v>0</v>
      </c>
      <c r="E17" s="181"/>
      <c r="F17" s="164" t="s">
        <v>27</v>
      </c>
      <c r="G17" s="165"/>
      <c r="H17" s="90" t="s">
        <v>78</v>
      </c>
      <c r="I17" s="37">
        <v>46624</v>
      </c>
      <c r="J17" s="37">
        <f>I17*100/(C5*0.8)</f>
        <v>264.3083900226757</v>
      </c>
      <c r="K17" s="37">
        <f>I17*100/F5</f>
        <v>223.62059703783288</v>
      </c>
      <c r="L17" s="37">
        <v>21390</v>
      </c>
      <c r="M17" s="37">
        <f>L17*100/(C5*0.8)</f>
        <v>121.25850340136054</v>
      </c>
      <c r="N17" s="37">
        <f>L17*100/J5</f>
        <v>108.1018249447867</v>
      </c>
      <c r="O17" s="104"/>
      <c r="P17" s="99"/>
    </row>
    <row r="18" spans="1:16" s="102" customFormat="1" ht="37.5">
      <c r="A18" s="26" t="s">
        <v>0</v>
      </c>
      <c r="B18" s="30">
        <f t="shared" si="0"/>
        <v>45.22</v>
      </c>
      <c r="C18" s="111">
        <v>45.22</v>
      </c>
      <c r="D18" s="182">
        <v>0</v>
      </c>
      <c r="E18" s="182"/>
      <c r="F18" s="157" t="s">
        <v>28</v>
      </c>
      <c r="G18" s="145"/>
      <c r="H18" s="108" t="s">
        <v>79</v>
      </c>
      <c r="I18" s="19">
        <v>11035</v>
      </c>
      <c r="J18" s="19">
        <f>I18*100/(C5*134%)</f>
        <v>37.34727721934545</v>
      </c>
      <c r="K18" s="19">
        <f>I18*100/F5</f>
        <v>52.92667485227535</v>
      </c>
      <c r="L18" s="19">
        <v>10842</v>
      </c>
      <c r="M18" s="30">
        <f>L18*100/(C5*134%)</f>
        <v>36.69408061732155</v>
      </c>
      <c r="N18" s="19">
        <f>L18*100/J5</f>
        <v>54.79382823989609</v>
      </c>
      <c r="O18" s="103"/>
      <c r="P18" s="99"/>
    </row>
    <row r="19" spans="1:16" s="102" customFormat="1" ht="93.75">
      <c r="A19" s="26" t="s">
        <v>67</v>
      </c>
      <c r="B19" s="30">
        <f t="shared" si="0"/>
        <v>36.8</v>
      </c>
      <c r="C19" s="111">
        <v>36.8</v>
      </c>
      <c r="D19" s="183">
        <v>0</v>
      </c>
      <c r="E19" s="184"/>
      <c r="F19" s="162" t="s">
        <v>27</v>
      </c>
      <c r="G19" s="163"/>
      <c r="H19" s="21" t="s">
        <v>81</v>
      </c>
      <c r="I19" s="19">
        <v>10006</v>
      </c>
      <c r="J19" s="19">
        <f>I19*100/(C5*0.9)</f>
        <v>50.42076089695137</v>
      </c>
      <c r="K19" s="19">
        <f>I19*100/F5</f>
        <v>47.99132837080808</v>
      </c>
      <c r="L19" s="19">
        <v>16768</v>
      </c>
      <c r="M19" s="30">
        <f>L19*100/(C5*0.9)</f>
        <v>84.49483497102544</v>
      </c>
      <c r="N19" s="19">
        <f>L19*100/J5</f>
        <v>84.74293598289778</v>
      </c>
      <c r="O19" s="103"/>
      <c r="P19" s="99"/>
    </row>
    <row r="20" spans="1:14" s="55" customFormat="1" ht="18.75" hidden="1">
      <c r="A20" s="59" t="s">
        <v>8</v>
      </c>
      <c r="B20" s="60"/>
      <c r="C20" s="88"/>
      <c r="D20" s="172"/>
      <c r="E20" s="172"/>
      <c r="F20" s="158"/>
      <c r="G20" s="159"/>
      <c r="H20" s="86"/>
      <c r="I20" s="63"/>
      <c r="J20" s="63"/>
      <c r="K20" s="63"/>
      <c r="L20" s="64"/>
      <c r="M20" s="64"/>
      <c r="N20" s="64"/>
    </row>
    <row r="21" spans="1:14" s="55" customFormat="1" ht="37.5" hidden="1">
      <c r="A21" s="65" t="s">
        <v>1</v>
      </c>
      <c r="B21" s="66"/>
      <c r="C21" s="89"/>
      <c r="D21" s="173"/>
      <c r="E21" s="173"/>
      <c r="F21" s="160" t="s">
        <v>27</v>
      </c>
      <c r="G21" s="161"/>
      <c r="H21" s="56" t="s">
        <v>43</v>
      </c>
      <c r="I21" s="67"/>
      <c r="J21" s="67"/>
      <c r="K21" s="67"/>
      <c r="L21" s="68"/>
      <c r="M21" s="68"/>
      <c r="N21" s="68"/>
    </row>
    <row r="22" spans="1:14" s="55" customFormat="1" ht="45" customHeight="1" hidden="1">
      <c r="A22" s="65" t="s">
        <v>6</v>
      </c>
      <c r="B22" s="52"/>
      <c r="C22" s="89"/>
      <c r="D22" s="173"/>
      <c r="E22" s="173"/>
      <c r="F22" s="160" t="s">
        <v>27</v>
      </c>
      <c r="G22" s="161"/>
      <c r="H22" s="56" t="s">
        <v>44</v>
      </c>
      <c r="I22" s="67"/>
      <c r="J22" s="67"/>
      <c r="K22" s="67"/>
      <c r="L22" s="68"/>
      <c r="M22" s="68"/>
      <c r="N22" s="68"/>
    </row>
    <row r="23" spans="1:14" s="55" customFormat="1" ht="25.5" customHeight="1" hidden="1">
      <c r="A23" s="59" t="s">
        <v>9</v>
      </c>
      <c r="B23" s="69"/>
      <c r="C23" s="70"/>
      <c r="D23" s="171"/>
      <c r="E23" s="171"/>
      <c r="F23" s="166"/>
      <c r="G23" s="167"/>
      <c r="H23" s="87"/>
      <c r="I23" s="72"/>
      <c r="J23" s="72"/>
      <c r="K23" s="72"/>
      <c r="L23" s="73"/>
      <c r="M23" s="73"/>
      <c r="N23" s="73"/>
    </row>
    <row r="24" spans="1:14" s="55" customFormat="1" ht="112.5" hidden="1">
      <c r="A24" s="65" t="s">
        <v>2</v>
      </c>
      <c r="B24" s="74"/>
      <c r="C24" s="75"/>
      <c r="D24" s="172"/>
      <c r="E24" s="172"/>
      <c r="F24" s="168" t="s">
        <v>28</v>
      </c>
      <c r="G24" s="169"/>
      <c r="H24" s="76" t="s">
        <v>36</v>
      </c>
      <c r="I24" s="63"/>
      <c r="J24" s="63"/>
      <c r="K24" s="63"/>
      <c r="L24" s="77"/>
      <c r="M24" s="77"/>
      <c r="N24" s="77"/>
    </row>
    <row r="25" spans="1:14" s="55" customFormat="1" ht="56.25" customHeight="1" hidden="1">
      <c r="A25" s="65" t="s">
        <v>3</v>
      </c>
      <c r="B25" s="52"/>
      <c r="C25" s="88"/>
      <c r="D25" s="172"/>
      <c r="E25" s="172"/>
      <c r="F25" s="168" t="s">
        <v>27</v>
      </c>
      <c r="G25" s="170"/>
      <c r="H25" s="76" t="s">
        <v>37</v>
      </c>
      <c r="I25" s="63"/>
      <c r="J25" s="63"/>
      <c r="K25" s="63"/>
      <c r="L25" s="77"/>
      <c r="M25" s="77"/>
      <c r="N25" s="77"/>
    </row>
    <row r="26" spans="1:14" s="55" customFormat="1" ht="56.25" hidden="1">
      <c r="A26" s="65" t="s">
        <v>4</v>
      </c>
      <c r="B26" s="52"/>
      <c r="C26" s="88"/>
      <c r="D26" s="172"/>
      <c r="E26" s="172"/>
      <c r="F26" s="168" t="s">
        <v>27</v>
      </c>
      <c r="G26" s="169"/>
      <c r="H26" s="76" t="s">
        <v>45</v>
      </c>
      <c r="I26" s="63"/>
      <c r="J26" s="63"/>
      <c r="K26" s="63"/>
      <c r="L26" s="77"/>
      <c r="M26" s="77"/>
      <c r="N26" s="77"/>
    </row>
    <row r="27" spans="1:14" s="55" customFormat="1" ht="37.5" hidden="1">
      <c r="A27" s="65" t="s">
        <v>5</v>
      </c>
      <c r="B27" s="52"/>
      <c r="C27" s="88"/>
      <c r="D27" s="172"/>
      <c r="E27" s="172"/>
      <c r="F27" s="158" t="s">
        <v>27</v>
      </c>
      <c r="G27" s="159"/>
      <c r="H27" s="76" t="s">
        <v>46</v>
      </c>
      <c r="I27" s="63"/>
      <c r="J27" s="63"/>
      <c r="K27" s="63"/>
      <c r="L27" s="77"/>
      <c r="M27" s="77"/>
      <c r="N27" s="77"/>
    </row>
    <row r="28" spans="1:14" s="55" customFormat="1" ht="18.75" hidden="1">
      <c r="A28" s="59" t="s">
        <v>10</v>
      </c>
      <c r="B28" s="52"/>
      <c r="C28" s="88"/>
      <c r="D28" s="172"/>
      <c r="E28" s="172"/>
      <c r="F28" s="158"/>
      <c r="G28" s="159"/>
      <c r="H28" s="86"/>
      <c r="I28" s="63"/>
      <c r="J28" s="63"/>
      <c r="K28" s="63"/>
      <c r="L28" s="64"/>
      <c r="M28" s="64"/>
      <c r="N28" s="64"/>
    </row>
    <row r="29" spans="1:14" s="55" customFormat="1" ht="37.5" hidden="1">
      <c r="A29" s="65" t="s">
        <v>21</v>
      </c>
      <c r="B29" s="52"/>
      <c r="C29" s="88"/>
      <c r="D29" s="172"/>
      <c r="E29" s="172"/>
      <c r="F29" s="158" t="s">
        <v>27</v>
      </c>
      <c r="G29" s="159"/>
      <c r="H29" s="76" t="s">
        <v>47</v>
      </c>
      <c r="I29" s="63"/>
      <c r="J29" s="63"/>
      <c r="K29" s="63"/>
      <c r="L29" s="78"/>
      <c r="M29" s="78"/>
      <c r="N29" s="78"/>
    </row>
    <row r="30" spans="1:14" s="55" customFormat="1" ht="37.5" customHeight="1" hidden="1">
      <c r="A30" s="65" t="s">
        <v>13</v>
      </c>
      <c r="B30" s="66"/>
      <c r="C30" s="75"/>
      <c r="D30" s="172"/>
      <c r="E30" s="172"/>
      <c r="F30" s="168" t="s">
        <v>28</v>
      </c>
      <c r="G30" s="169"/>
      <c r="H30" s="76" t="s">
        <v>38</v>
      </c>
      <c r="I30" s="63"/>
      <c r="J30" s="63"/>
      <c r="K30" s="63"/>
      <c r="L30" s="77"/>
      <c r="M30" s="77"/>
      <c r="N30" s="77"/>
    </row>
    <row r="31" spans="1:14" s="55" customFormat="1" ht="37.5" hidden="1">
      <c r="A31" s="65" t="s">
        <v>14</v>
      </c>
      <c r="B31" s="52"/>
      <c r="C31" s="88"/>
      <c r="D31" s="172"/>
      <c r="E31" s="172"/>
      <c r="F31" s="176" t="s">
        <v>27</v>
      </c>
      <c r="G31" s="158"/>
      <c r="H31" s="76" t="s">
        <v>37</v>
      </c>
      <c r="I31" s="63"/>
      <c r="J31" s="63"/>
      <c r="K31" s="63"/>
      <c r="L31" s="78"/>
      <c r="M31" s="78"/>
      <c r="N31" s="78"/>
    </row>
    <row r="32" spans="1:14" s="55" customFormat="1" ht="37.5" hidden="1">
      <c r="A32" s="65" t="s">
        <v>15</v>
      </c>
      <c r="B32" s="52"/>
      <c r="C32" s="88"/>
      <c r="D32" s="172"/>
      <c r="E32" s="172"/>
      <c r="F32" s="176" t="s">
        <v>27</v>
      </c>
      <c r="G32" s="177"/>
      <c r="H32" s="76" t="s">
        <v>48</v>
      </c>
      <c r="I32" s="63"/>
      <c r="J32" s="63"/>
      <c r="K32" s="63"/>
      <c r="L32" s="78"/>
      <c r="M32" s="78"/>
      <c r="N32" s="78"/>
    </row>
    <row r="33" spans="1:14" s="55" customFormat="1" ht="37.5" hidden="1">
      <c r="A33" s="65" t="s">
        <v>34</v>
      </c>
      <c r="B33" s="52"/>
      <c r="C33" s="88"/>
      <c r="D33" s="172"/>
      <c r="E33" s="172"/>
      <c r="F33" s="176" t="s">
        <v>27</v>
      </c>
      <c r="G33" s="177"/>
      <c r="H33" s="76" t="s">
        <v>44</v>
      </c>
      <c r="I33" s="63"/>
      <c r="J33" s="63"/>
      <c r="K33" s="63"/>
      <c r="L33" s="78"/>
      <c r="M33" s="78"/>
      <c r="N33" s="78"/>
    </row>
    <row r="34" spans="1:14" s="55" customFormat="1" ht="18.75" hidden="1">
      <c r="A34" s="59" t="s">
        <v>11</v>
      </c>
      <c r="B34" s="69"/>
      <c r="C34" s="88"/>
      <c r="D34" s="172"/>
      <c r="E34" s="172"/>
      <c r="F34" s="158"/>
      <c r="G34" s="159"/>
      <c r="H34" s="86"/>
      <c r="I34" s="63"/>
      <c r="J34" s="63"/>
      <c r="K34" s="63"/>
      <c r="L34" s="64"/>
      <c r="M34" s="64"/>
      <c r="N34" s="64"/>
    </row>
    <row r="35" spans="1:14" s="55" customFormat="1" ht="37.5" hidden="1">
      <c r="A35" s="65" t="s">
        <v>6</v>
      </c>
      <c r="B35" s="52"/>
      <c r="C35" s="88"/>
      <c r="D35" s="172"/>
      <c r="E35" s="172"/>
      <c r="F35" s="176" t="s">
        <v>27</v>
      </c>
      <c r="G35" s="158"/>
      <c r="H35" s="76" t="s">
        <v>49</v>
      </c>
      <c r="I35" s="63"/>
      <c r="J35" s="63"/>
      <c r="K35" s="63"/>
      <c r="L35" s="77"/>
      <c r="M35" s="77"/>
      <c r="N35" s="77"/>
    </row>
    <row r="36" s="55" customFormat="1" ht="18" hidden="1"/>
    <row r="37" s="55" customFormat="1" ht="18" hidden="1"/>
    <row r="38" s="55" customFormat="1" ht="18" hidden="1"/>
    <row r="39" s="55" customFormat="1" ht="18" hidden="1"/>
    <row r="40" s="28" customFormat="1" ht="9.75" customHeight="1"/>
    <row r="41" spans="1:14" s="28" customFormat="1" ht="18.75">
      <c r="A41" s="180"/>
      <c r="B41" s="178"/>
      <c r="C41" s="178"/>
      <c r="D41" s="178"/>
      <c r="E41" s="178"/>
      <c r="F41" s="178"/>
      <c r="G41" s="178"/>
      <c r="H41" s="178"/>
      <c r="I41" s="178"/>
      <c r="J41" s="178"/>
      <c r="K41" s="178"/>
      <c r="L41" s="178"/>
      <c r="M41" s="178"/>
      <c r="N41" s="178"/>
    </row>
    <row r="42" spans="1:15" s="28" customFormat="1" ht="194.25" customHeight="1">
      <c r="A42" s="178" t="s">
        <v>80</v>
      </c>
      <c r="B42" s="178"/>
      <c r="C42" s="178"/>
      <c r="D42" s="178"/>
      <c r="E42" s="178"/>
      <c r="F42" s="178"/>
      <c r="G42" s="178"/>
      <c r="H42" s="178"/>
      <c r="I42" s="178"/>
      <c r="J42" s="178"/>
      <c r="K42" s="178"/>
      <c r="L42" s="178"/>
      <c r="M42" s="178"/>
      <c r="N42" s="178"/>
      <c r="O42" s="178"/>
    </row>
    <row r="43" s="175" customFormat="1" ht="22.5">
      <c r="A43" s="174"/>
    </row>
    <row r="44" s="13" customFormat="1" ht="22.5">
      <c r="A44" s="18"/>
    </row>
    <row r="45" s="175" customFormat="1" ht="22.5">
      <c r="A45" s="174"/>
    </row>
    <row r="46" s="13" customFormat="1" ht="22.5">
      <c r="A46" s="18"/>
    </row>
  </sheetData>
  <sheetProtection selectLockedCells="1" selectUnlockedCells="1"/>
  <mergeCells count="72">
    <mergeCell ref="A2:N2"/>
    <mergeCell ref="B3:N3"/>
    <mergeCell ref="B4:N4"/>
    <mergeCell ref="D5:E5"/>
    <mergeCell ref="G5:I5"/>
    <mergeCell ref="A6:A8"/>
    <mergeCell ref="B6:E6"/>
    <mergeCell ref="F6:G8"/>
    <mergeCell ref="H6:H8"/>
    <mergeCell ref="I6:N6"/>
    <mergeCell ref="B7:B8"/>
    <mergeCell ref="C7:E7"/>
    <mergeCell ref="I7:K7"/>
    <mergeCell ref="L7:N7"/>
    <mergeCell ref="D8:E8"/>
    <mergeCell ref="D9:E9"/>
    <mergeCell ref="F9:G9"/>
    <mergeCell ref="B10:N10"/>
    <mergeCell ref="D11:E11"/>
    <mergeCell ref="F11:G11"/>
    <mergeCell ref="D12:E12"/>
    <mergeCell ref="F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D23:E23"/>
    <mergeCell ref="F23:G23"/>
    <mergeCell ref="D24:E24"/>
    <mergeCell ref="F24:G24"/>
    <mergeCell ref="D25:E25"/>
    <mergeCell ref="F25:G25"/>
    <mergeCell ref="D26:E26"/>
    <mergeCell ref="F26:G26"/>
    <mergeCell ref="D27:E27"/>
    <mergeCell ref="F27:G27"/>
    <mergeCell ref="D28:E28"/>
    <mergeCell ref="F28:G28"/>
    <mergeCell ref="D29:E29"/>
    <mergeCell ref="F29:G29"/>
    <mergeCell ref="D30:E30"/>
    <mergeCell ref="F30:G30"/>
    <mergeCell ref="D31:E31"/>
    <mergeCell ref="F31:G31"/>
    <mergeCell ref="D32:E32"/>
    <mergeCell ref="F32:G32"/>
    <mergeCell ref="D33:E33"/>
    <mergeCell ref="F33:G33"/>
    <mergeCell ref="D34:E34"/>
    <mergeCell ref="F34:G34"/>
    <mergeCell ref="A41:N41"/>
    <mergeCell ref="D35:E35"/>
    <mergeCell ref="F35:G35"/>
    <mergeCell ref="A42:O42"/>
    <mergeCell ref="A43:IV43"/>
    <mergeCell ref="A45:IV45"/>
  </mergeCells>
  <printOptions horizontalCentered="1"/>
  <pageMargins left="0.984251968503937" right="0.3937007874015748" top="0.3937007874015748" bottom="0.3937007874015748" header="0.5118110236220472" footer="0.1968503937007874"/>
  <pageSetup firstPageNumber="1" useFirstPageNumber="1" fitToHeight="6" horizontalDpi="300" verticalDpi="300" orientation="landscape" paperSize="9" scale="4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Фролова Анжела Васильевна</dc:creator>
  <cp:keywords/>
  <dc:description/>
  <cp:lastModifiedBy>Кленина</cp:lastModifiedBy>
  <cp:lastPrinted>2014-06-24T11:03:15Z</cp:lastPrinted>
  <dcterms:created xsi:type="dcterms:W3CDTF">2012-12-16T06:36:33Z</dcterms:created>
  <dcterms:modified xsi:type="dcterms:W3CDTF">2014-10-22T11:01:20Z</dcterms:modified>
  <cp:category/>
  <cp:version/>
  <cp:contentType/>
  <cp:contentStatus/>
</cp:coreProperties>
</file>