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1" activeTab="0"/>
  </bookViews>
  <sheets>
    <sheet name="Лист 1" sheetId="1" r:id="rId1"/>
  </sheets>
  <definedNames>
    <definedName name="_xlnm.Print_Titles" localSheetId="0">'Лист 1'!$3:$9</definedName>
    <definedName name="_xlnm.Print_Area" localSheetId="0">'Лист 1'!$A$1:$I$30</definedName>
  </definedNames>
  <calcPr fullCalcOnLoad="1" refMode="R1C1"/>
</workbook>
</file>

<file path=xl/sharedStrings.xml><?xml version="1.0" encoding="utf-8"?>
<sst xmlns="http://schemas.openxmlformats.org/spreadsheetml/2006/main" count="41" uniqueCount="38">
  <si>
    <t>Сведения о значениях показателей средней заработной платы отдельных категорий работников, в отношении которых предусмотрено повышение оплаты труда указами Президента РФ</t>
  </si>
  <si>
    <t xml:space="preserve">отчетный месяц </t>
  </si>
  <si>
    <t>отчетный период (с начала года по отчетный месяц включительно)</t>
  </si>
  <si>
    <t>Отрасль / категория работников</t>
  </si>
  <si>
    <t>Численность работников списочного состава    (средняя за отчетный период)</t>
  </si>
  <si>
    <t>Фактическая средняя заработная плата</t>
  </si>
  <si>
    <t>всего</t>
  </si>
  <si>
    <t xml:space="preserve">в том числе </t>
  </si>
  <si>
    <t>за отчетный месяц</t>
  </si>
  <si>
    <t>за период с начала года</t>
  </si>
  <si>
    <t>государственных учреждений</t>
  </si>
  <si>
    <t>муниципальных учреждений</t>
  </si>
  <si>
    <t>сумма, рублей</t>
  </si>
  <si>
    <t>% от планируемого показателя</t>
  </si>
  <si>
    <t>% от показателя</t>
  </si>
  <si>
    <t>Образование</t>
  </si>
  <si>
    <t>Работники учреждений, реализующих программы общего образования</t>
  </si>
  <si>
    <t>Педагогические работники образовательных учреждений общего образования, рублей</t>
  </si>
  <si>
    <t>Учителя учреждений, реализующих программы общего образования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</si>
  <si>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</si>
  <si>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 (по учреждениям, подведомственным Министерству образования и науки Республики Адыгея и муниципальным органам управления образованием)</t>
  </si>
  <si>
    <t>Педагогические работники учреждений среднего профессионального образования (включая учреждения, подведомственные Министерству здравоохранения Республики Адыгея и Министерству культуры Республики Адыгея), в том числе:</t>
  </si>
  <si>
    <t xml:space="preserve">Научные сотрудники (исследователи)     </t>
  </si>
  <si>
    <t>Педагогические работники учреждений для детей-сирот и детей, оставшихся без попечения родителей (по учреждениям, подведомственным Министерству образования и науки Республики Адыгея)</t>
  </si>
  <si>
    <t>Примечание: Целевые показатели по средней заработной плате педагогических работников образовательных организаций общего образования, а также педагогических работников дошкольных образовательных организаций будут достигнуты по итогам года за счет осуществления выплат стимулирующего характера (премии по итогам работы за год).</t>
  </si>
  <si>
    <t>Преподаватели и мастера производственного обучения образовательных учреждений начального и среднего профессионального образования*</t>
  </si>
  <si>
    <t>Среднемесячный доход от трудовой деятельности (прогноз) на 2017 год, руб.</t>
  </si>
  <si>
    <t>100% к среднемесячному доходу от трудовой деятельности</t>
  </si>
  <si>
    <t>100% к средней заработной плате в сфере общего образовния</t>
  </si>
  <si>
    <t>95% к средней заработной плате учителей в субъекте РФ</t>
  </si>
  <si>
    <t>100% к фактически сложившейся СЗП за 2016 год*</t>
  </si>
  <si>
    <t>Планируемый показатель за 2017 год в % и рублях</t>
  </si>
  <si>
    <t>100% к среднемесячному доходу от трудовой деятельности, но не ниже уровня сложившегося в 2016 году</t>
  </si>
  <si>
    <t>180% к среднемесячному доходу от трудовой деятельности***</t>
  </si>
  <si>
    <t>95% к среднемесячному доходу от трудовой деятельности**</t>
  </si>
  <si>
    <t>Июнь 2017 года</t>
  </si>
  <si>
    <t>Январь - Июнь 2017 года</t>
  </si>
  <si>
    <t>*Планируемый показатель за 2017 год в сфере общего образования приведен на основании фактически сложившихся данных за 2016 год, полученных из Управления  Федеральной  службы  государственной  статистики  по  Краснодарскому  краю  и  Республике  Адыгея
**95% к среднемесячному доходу от трудовой деятельности, который прогнозируется в размере20720 руб., составит 19684 руб., но т.к. по итогам 2016 года средняя заработная плата данной категории составила 20187 руб., в 2017 году не должно быть снижения, поэтому план на 2017 год это факт, сложившийся в 2016 году.
***Уровень средней заработной платы в объеме 37296 руб. должен быть обеспечен, начиная с октября 2017 года. 
94,3% - процент достижения заработной платы рассчитан, исходя из фактически сложившейся заработной платы данной категории  работников в 2016 году - 25194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</si>
</sst>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4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10" applyNumberFormat="0" applyAlignment="0" applyProtection="0"/>
    <xf numFmtId="0" fontId="31" fillId="43" borderId="11" applyNumberFormat="0" applyAlignment="0" applyProtection="0"/>
    <xf numFmtId="0" fontId="32" fillId="43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4" borderId="16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48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49" borderId="0" xfId="0" applyFont="1" applyFill="1" applyAlignment="1">
      <alignment/>
    </xf>
    <xf numFmtId="0" fontId="19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19" fillId="49" borderId="19" xfId="0" applyNumberFormat="1" applyFont="1" applyFill="1" applyBorder="1" applyAlignment="1">
      <alignment horizontal="center" vertical="center" wrapText="1"/>
    </xf>
    <xf numFmtId="0" fontId="23" fillId="49" borderId="19" xfId="0" applyNumberFormat="1" applyFont="1" applyFill="1" applyBorder="1" applyAlignment="1">
      <alignment horizontal="center" vertical="center" wrapText="1"/>
    </xf>
    <xf numFmtId="0" fontId="19" fillId="49" borderId="20" xfId="0" applyFont="1" applyFill="1" applyBorder="1" applyAlignment="1">
      <alignment horizontal="center" wrapText="1"/>
    </xf>
    <xf numFmtId="0" fontId="21" fillId="49" borderId="21" xfId="0" applyFont="1" applyFill="1" applyBorder="1" applyAlignment="1">
      <alignment horizontal="center" wrapText="1"/>
    </xf>
    <xf numFmtId="0" fontId="19" fillId="49" borderId="0" xfId="0" applyFont="1" applyFill="1" applyBorder="1" applyAlignment="1">
      <alignment/>
    </xf>
    <xf numFmtId="0" fontId="19" fillId="49" borderId="22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19" fillId="49" borderId="0" xfId="0" applyFont="1" applyFill="1" applyAlignment="1">
      <alignment horizontal="center"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19" fillId="49" borderId="19" xfId="0" applyFont="1" applyFill="1" applyBorder="1" applyAlignment="1">
      <alignment horizontal="center" wrapText="1"/>
    </xf>
    <xf numFmtId="0" fontId="19" fillId="49" borderId="0" xfId="0" applyFont="1" applyFill="1" applyBorder="1" applyAlignment="1">
      <alignment horizontal="left" vertical="top" wrapText="1"/>
    </xf>
    <xf numFmtId="0" fontId="22" fillId="49" borderId="0" xfId="0" applyFont="1" applyFill="1" applyAlignment="1">
      <alignment/>
    </xf>
    <xf numFmtId="0" fontId="22" fillId="49" borderId="0" xfId="0" applyFont="1" applyFill="1" applyAlignment="1">
      <alignment vertical="center"/>
    </xf>
    <xf numFmtId="0" fontId="26" fillId="49" borderId="0" xfId="0" applyFont="1" applyFill="1" applyAlignment="1">
      <alignment/>
    </xf>
    <xf numFmtId="0" fontId="19" fillId="49" borderId="0" xfId="0" applyFont="1" applyFill="1" applyBorder="1" applyAlignment="1">
      <alignment horizontal="left" vertical="top" wrapText="1"/>
    </xf>
    <xf numFmtId="0" fontId="19" fillId="49" borderId="19" xfId="0" applyFont="1" applyFill="1" applyBorder="1" applyAlignment="1">
      <alignment horizontal="left" vertical="center" wrapText="1"/>
    </xf>
    <xf numFmtId="0" fontId="19" fillId="49" borderId="19" xfId="0" applyFont="1" applyFill="1" applyBorder="1" applyAlignment="1">
      <alignment horizontal="center" vertical="center" wrapText="1"/>
    </xf>
    <xf numFmtId="0" fontId="19" fillId="49" borderId="19" xfId="0" applyFont="1" applyFill="1" applyBorder="1" applyAlignment="1">
      <alignment horizontal="left" vertical="center" wrapText="1"/>
    </xf>
    <xf numFmtId="0" fontId="19" fillId="49" borderId="23" xfId="0" applyFont="1" applyFill="1" applyBorder="1" applyAlignment="1">
      <alignment horizontal="left" vertical="center" wrapText="1"/>
    </xf>
    <xf numFmtId="0" fontId="19" fillId="49" borderId="19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left" vertical="top" wrapText="1"/>
    </xf>
    <xf numFmtId="0" fontId="19" fillId="49" borderId="23" xfId="0" applyFont="1" applyFill="1" applyBorder="1" applyAlignment="1">
      <alignment horizontal="center" vertical="center" wrapText="1"/>
    </xf>
    <xf numFmtId="0" fontId="19" fillId="49" borderId="24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45" fillId="50" borderId="26" xfId="0" applyFont="1" applyFill="1" applyBorder="1" applyAlignment="1">
      <alignment horizontal="left" vertical="top" wrapText="1"/>
    </xf>
    <xf numFmtId="0" fontId="19" fillId="49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/>
    </xf>
    <xf numFmtId="165" fontId="19" fillId="49" borderId="19" xfId="0" applyNumberFormat="1" applyFont="1" applyFill="1" applyBorder="1" applyAlignment="1">
      <alignment horizontal="center" vertical="center"/>
    </xf>
    <xf numFmtId="0" fontId="19" fillId="49" borderId="19" xfId="0" applyFont="1" applyFill="1" applyBorder="1" applyAlignment="1">
      <alignment horizontal="left" vertical="center" wrapText="1"/>
    </xf>
    <xf numFmtId="1" fontId="19" fillId="49" borderId="19" xfId="0" applyNumberFormat="1" applyFont="1" applyFill="1" applyBorder="1" applyAlignment="1">
      <alignment horizontal="center" vertical="center"/>
    </xf>
    <xf numFmtId="1" fontId="19" fillId="49" borderId="19" xfId="0" applyNumberFormat="1" applyFont="1" applyFill="1" applyBorder="1" applyAlignment="1">
      <alignment horizontal="center" vertical="center" wrapText="1"/>
    </xf>
    <xf numFmtId="1" fontId="19" fillId="49" borderId="23" xfId="0" applyNumberFormat="1" applyFont="1" applyFill="1" applyBorder="1" applyAlignment="1">
      <alignment horizontal="center" vertical="center"/>
    </xf>
    <xf numFmtId="0" fontId="19" fillId="49" borderId="27" xfId="0" applyFont="1" applyFill="1" applyBorder="1" applyAlignment="1">
      <alignment horizontal="left" vertical="center" wrapText="1"/>
    </xf>
    <xf numFmtId="1" fontId="19" fillId="49" borderId="28" xfId="0" applyNumberFormat="1" applyFont="1" applyFill="1" applyBorder="1" applyAlignment="1">
      <alignment horizontal="center" vertical="center"/>
    </xf>
    <xf numFmtId="1" fontId="19" fillId="49" borderId="29" xfId="0" applyNumberFormat="1" applyFont="1" applyFill="1" applyBorder="1" applyAlignment="1">
      <alignment horizontal="center" vertical="center" wrapText="1"/>
    </xf>
    <xf numFmtId="1" fontId="19" fillId="49" borderId="30" xfId="0" applyNumberFormat="1" applyFont="1" applyFill="1" applyBorder="1" applyAlignment="1">
      <alignment horizontal="center" vertical="center"/>
    </xf>
    <xf numFmtId="165" fontId="23" fillId="49" borderId="19" xfId="0" applyNumberFormat="1" applyFont="1" applyFill="1" applyBorder="1" applyAlignment="1">
      <alignment horizontal="center" vertical="center"/>
    </xf>
    <xf numFmtId="165" fontId="24" fillId="49" borderId="19" xfId="0" applyNumberFormat="1" applyFont="1" applyFill="1" applyBorder="1" applyAlignment="1">
      <alignment horizontal="center" vertical="center"/>
    </xf>
    <xf numFmtId="0" fontId="25" fillId="49" borderId="8" xfId="0" applyFont="1" applyFill="1" applyBorder="1" applyAlignment="1">
      <alignment horizontal="left" vertical="top" wrapText="1"/>
    </xf>
    <xf numFmtId="1" fontId="24" fillId="49" borderId="31" xfId="0" applyNumberFormat="1" applyFont="1" applyFill="1" applyBorder="1" applyAlignment="1">
      <alignment horizontal="center" vertical="center"/>
    </xf>
    <xf numFmtId="1" fontId="24" fillId="49" borderId="19" xfId="0" applyNumberFormat="1" applyFont="1" applyFill="1" applyBorder="1" applyAlignment="1">
      <alignment horizontal="center" vertical="center"/>
    </xf>
    <xf numFmtId="1" fontId="24" fillId="49" borderId="23" xfId="0" applyNumberFormat="1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left" vertical="top" wrapText="1"/>
    </xf>
    <xf numFmtId="1" fontId="23" fillId="49" borderId="33" xfId="0" applyNumberFormat="1" applyFont="1" applyFill="1" applyBorder="1" applyAlignment="1">
      <alignment horizontal="center" vertical="center"/>
    </xf>
    <xf numFmtId="1" fontId="23" fillId="49" borderId="19" xfId="0" applyNumberFormat="1" applyFont="1" applyFill="1" applyBorder="1" applyAlignment="1">
      <alignment horizontal="center" vertical="center"/>
    </xf>
    <xf numFmtId="1" fontId="23" fillId="49" borderId="23" xfId="0" applyNumberFormat="1" applyFont="1" applyFill="1" applyBorder="1" applyAlignment="1">
      <alignment horizontal="center" vertical="center"/>
    </xf>
    <xf numFmtId="0" fontId="19" fillId="49" borderId="19" xfId="0" applyFont="1" applyFill="1" applyBorder="1" applyAlignment="1">
      <alignment horizontal="left" vertical="top" wrapText="1"/>
    </xf>
    <xf numFmtId="0" fontId="19" fillId="49" borderId="28" xfId="0" applyFont="1" applyFill="1" applyBorder="1" applyAlignment="1">
      <alignment horizontal="left" vertical="center" wrapText="1"/>
    </xf>
    <xf numFmtId="1" fontId="19" fillId="49" borderId="29" xfId="0" applyNumberFormat="1" applyFont="1" applyFill="1" applyBorder="1" applyAlignment="1">
      <alignment horizontal="center" vertical="center"/>
    </xf>
    <xf numFmtId="165" fontId="19" fillId="49" borderId="19" xfId="0" applyNumberFormat="1" applyFont="1" applyFill="1" applyBorder="1" applyAlignment="1">
      <alignment horizontal="center" vertical="center" wrapText="1"/>
    </xf>
    <xf numFmtId="0" fontId="19" fillId="49" borderId="21" xfId="0" applyFont="1" applyFill="1" applyBorder="1" applyAlignment="1">
      <alignment horizontal="left" vertical="center" wrapText="1"/>
    </xf>
    <xf numFmtId="0" fontId="19" fillId="49" borderId="19" xfId="0" applyFont="1" applyFill="1" applyBorder="1" applyAlignment="1">
      <alignment horizontal="center" vertical="center"/>
    </xf>
    <xf numFmtId="0" fontId="21" fillId="49" borderId="19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164" fontId="19" fillId="49" borderId="19" xfId="0" applyNumberFormat="1" applyFont="1" applyFill="1" applyBorder="1" applyAlignment="1">
      <alignment horizontal="left" vertical="center" wrapText="1"/>
    </xf>
    <xf numFmtId="0" fontId="19" fillId="49" borderId="19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"/>
  <sheetViews>
    <sheetView tabSelected="1" view="pageBreakPreview" zoomScale="53" zoomScaleSheetLayoutView="53" zoomScalePageLayoutView="0" workbookViewId="0" topLeftCell="A16">
      <selection activeCell="D27" sqref="D27:D28"/>
    </sheetView>
  </sheetViews>
  <sheetFormatPr defaultColWidth="11.57421875" defaultRowHeight="12.75"/>
  <cols>
    <col min="1" max="1" width="54.7109375" style="5" customWidth="1"/>
    <col min="2" max="2" width="15.28125" style="14" customWidth="1"/>
    <col min="3" max="3" width="17.7109375" style="14" customWidth="1"/>
    <col min="4" max="4" width="11.00390625" style="14" customWidth="1"/>
    <col min="5" max="5" width="37.140625" style="5" customWidth="1"/>
    <col min="6" max="6" width="13.421875" style="14" customWidth="1"/>
    <col min="7" max="7" width="18.421875" style="5" customWidth="1"/>
    <col min="8" max="8" width="18.57421875" style="14" customWidth="1"/>
    <col min="9" max="9" width="28.28125" style="5" customWidth="1"/>
    <col min="10" max="25" width="11.57421875" style="15" customWidth="1"/>
  </cols>
  <sheetData>
    <row r="2" spans="1:25" s="1" customFormat="1" ht="44.2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9" s="3" customFormat="1" ht="20.25" customHeight="1">
      <c r="A3" s="22" t="s">
        <v>1</v>
      </c>
      <c r="B3" s="61" t="s">
        <v>35</v>
      </c>
      <c r="C3" s="61"/>
      <c r="D3" s="61"/>
      <c r="E3" s="61"/>
      <c r="F3" s="61"/>
      <c r="G3" s="61"/>
      <c r="H3" s="61"/>
      <c r="I3" s="61"/>
    </row>
    <row r="4" spans="1:9" s="3" customFormat="1" ht="38.25" customHeight="1">
      <c r="A4" s="22" t="s">
        <v>2</v>
      </c>
      <c r="B4" s="35" t="s">
        <v>36</v>
      </c>
      <c r="C4" s="35"/>
      <c r="D4" s="35"/>
      <c r="E4" s="35"/>
      <c r="F4" s="35"/>
      <c r="G4" s="35"/>
      <c r="H4" s="35"/>
      <c r="I4" s="35"/>
    </row>
    <row r="5" spans="1:9" s="3" customFormat="1" ht="38.25" customHeight="1">
      <c r="A5" s="25" t="s">
        <v>26</v>
      </c>
      <c r="B5" s="24">
        <v>20720</v>
      </c>
      <c r="C5" s="28"/>
      <c r="D5" s="29"/>
      <c r="E5" s="29"/>
      <c r="F5" s="29"/>
      <c r="G5" s="29"/>
      <c r="H5" s="29"/>
      <c r="I5" s="30"/>
    </row>
    <row r="6" spans="1:24" s="11" customFormat="1" ht="54" customHeight="1">
      <c r="A6" s="28" t="s">
        <v>3</v>
      </c>
      <c r="B6" s="62" t="s">
        <v>4</v>
      </c>
      <c r="C6" s="62"/>
      <c r="D6" s="62"/>
      <c r="E6" s="62" t="s">
        <v>31</v>
      </c>
      <c r="F6" s="58" t="s">
        <v>5</v>
      </c>
      <c r="G6" s="58"/>
      <c r="H6" s="58"/>
      <c r="I6" s="5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9" s="3" customFormat="1" ht="25.5" customHeight="1">
      <c r="A7" s="28"/>
      <c r="B7" s="62" t="s">
        <v>6</v>
      </c>
      <c r="C7" s="62" t="s">
        <v>7</v>
      </c>
      <c r="D7" s="62"/>
      <c r="E7" s="62"/>
      <c r="F7" s="58" t="s">
        <v>8</v>
      </c>
      <c r="G7" s="58"/>
      <c r="H7" s="58" t="s">
        <v>9</v>
      </c>
      <c r="I7" s="58"/>
    </row>
    <row r="8" spans="1:9" s="4" customFormat="1" ht="80.25" customHeight="1">
      <c r="A8" s="28"/>
      <c r="B8" s="62"/>
      <c r="C8" s="23" t="s">
        <v>10</v>
      </c>
      <c r="D8" s="23" t="s">
        <v>11</v>
      </c>
      <c r="E8" s="62"/>
      <c r="F8" s="23" t="s">
        <v>12</v>
      </c>
      <c r="G8" s="23" t="s">
        <v>13</v>
      </c>
      <c r="H8" s="23" t="s">
        <v>12</v>
      </c>
      <c r="I8" s="23" t="s">
        <v>14</v>
      </c>
    </row>
    <row r="9" spans="1:9" s="13" customFormat="1" ht="21.75" customHeight="1">
      <c r="A9" s="8">
        <v>1</v>
      </c>
      <c r="B9" s="16">
        <v>2</v>
      </c>
      <c r="C9" s="16">
        <v>3</v>
      </c>
      <c r="D9" s="16">
        <v>4</v>
      </c>
      <c r="E9" s="26">
        <v>6</v>
      </c>
      <c r="F9" s="23">
        <v>7</v>
      </c>
      <c r="G9" s="23">
        <v>8</v>
      </c>
      <c r="H9" s="23">
        <v>10</v>
      </c>
      <c r="I9" s="23">
        <v>11</v>
      </c>
    </row>
    <row r="10" spans="1:9" s="3" customFormat="1" ht="18.75" customHeight="1">
      <c r="A10" s="9" t="s">
        <v>15</v>
      </c>
      <c r="B10" s="59"/>
      <c r="C10" s="59"/>
      <c r="D10" s="59"/>
      <c r="E10" s="59"/>
      <c r="F10" s="59"/>
      <c r="G10" s="59"/>
      <c r="H10" s="59"/>
      <c r="I10" s="59"/>
    </row>
    <row r="11" spans="1:9" s="19" customFormat="1" ht="56.25">
      <c r="A11" s="57" t="s">
        <v>16</v>
      </c>
      <c r="B11" s="37">
        <f>C11+D11</f>
        <v>6393</v>
      </c>
      <c r="C11" s="37">
        <v>363</v>
      </c>
      <c r="D11" s="36">
        <v>6030</v>
      </c>
      <c r="E11" s="6" t="s">
        <v>30</v>
      </c>
      <c r="F11" s="34">
        <v>36996</v>
      </c>
      <c r="G11" s="34">
        <f>F11*100/E12</f>
        <v>187.77789056948532</v>
      </c>
      <c r="H11" s="34">
        <v>23310</v>
      </c>
      <c r="I11" s="34">
        <f>H11*100/E12</f>
        <v>118.31286163841234</v>
      </c>
    </row>
    <row r="12" spans="1:9" s="19" customFormat="1" ht="18" customHeight="1">
      <c r="A12" s="57"/>
      <c r="B12" s="37"/>
      <c r="C12" s="37"/>
      <c r="D12" s="36"/>
      <c r="E12" s="6">
        <v>19702</v>
      </c>
      <c r="F12" s="34"/>
      <c r="G12" s="34"/>
      <c r="H12" s="34"/>
      <c r="I12" s="34"/>
    </row>
    <row r="13" spans="1:9" s="18" customFormat="1" ht="78" customHeight="1">
      <c r="A13" s="57" t="s">
        <v>17</v>
      </c>
      <c r="B13" s="36">
        <f aca="true" t="shared" si="0" ref="B13:B27">C13+D13</f>
        <v>3755</v>
      </c>
      <c r="C13" s="37">
        <v>155</v>
      </c>
      <c r="D13" s="37">
        <v>3600</v>
      </c>
      <c r="E13" s="6" t="s">
        <v>32</v>
      </c>
      <c r="F13" s="56">
        <v>44944</v>
      </c>
      <c r="G13" s="34">
        <f>F13*100/E14</f>
        <v>193.44064732719292</v>
      </c>
      <c r="H13" s="56">
        <v>28129</v>
      </c>
      <c r="I13" s="34">
        <f>H13*100/E14</f>
        <v>121.06826202978394</v>
      </c>
    </row>
    <row r="14" spans="1:9" s="18" customFormat="1" ht="18.75">
      <c r="A14" s="57"/>
      <c r="B14" s="36"/>
      <c r="C14" s="37"/>
      <c r="D14" s="37"/>
      <c r="E14" s="6">
        <v>23234</v>
      </c>
      <c r="F14" s="56"/>
      <c r="G14" s="34"/>
      <c r="H14" s="56"/>
      <c r="I14" s="34"/>
    </row>
    <row r="15" spans="1:9" s="18" customFormat="1" ht="93.75">
      <c r="A15" s="57" t="s">
        <v>18</v>
      </c>
      <c r="B15" s="36">
        <f t="shared" si="0"/>
        <v>3416</v>
      </c>
      <c r="C15" s="37">
        <v>111</v>
      </c>
      <c r="D15" s="37">
        <v>3305</v>
      </c>
      <c r="E15" s="6" t="s">
        <v>32</v>
      </c>
      <c r="F15" s="56">
        <v>45638</v>
      </c>
      <c r="G15" s="34">
        <f>F15*100/E16</f>
        <v>193.57000466556389</v>
      </c>
      <c r="H15" s="56">
        <v>28483</v>
      </c>
      <c r="I15" s="34">
        <f>H15*100/E16</f>
        <v>120.80841498070153</v>
      </c>
    </row>
    <row r="16" spans="1:9" s="18" customFormat="1" ht="18.75">
      <c r="A16" s="57"/>
      <c r="B16" s="36"/>
      <c r="C16" s="37"/>
      <c r="D16" s="37"/>
      <c r="E16" s="6">
        <v>23577</v>
      </c>
      <c r="F16" s="56"/>
      <c r="G16" s="34"/>
      <c r="H16" s="56"/>
      <c r="I16" s="34"/>
    </row>
    <row r="17" spans="1:9" s="18" customFormat="1" ht="56.25" customHeight="1">
      <c r="A17" s="54" t="s">
        <v>19</v>
      </c>
      <c r="B17" s="55">
        <f t="shared" si="0"/>
        <v>1757</v>
      </c>
      <c r="C17" s="41">
        <v>0</v>
      </c>
      <c r="D17" s="42">
        <v>1757</v>
      </c>
      <c r="E17" s="6" t="s">
        <v>28</v>
      </c>
      <c r="F17" s="34">
        <v>24914</v>
      </c>
      <c r="G17" s="34">
        <f>F17*100/E18</f>
        <v>126.45416708963558</v>
      </c>
      <c r="H17" s="34">
        <v>20002</v>
      </c>
      <c r="I17" s="34">
        <f>H17*100/E18</f>
        <v>101.52268805197441</v>
      </c>
    </row>
    <row r="18" spans="1:9" s="18" customFormat="1" ht="18.75">
      <c r="A18" s="54"/>
      <c r="B18" s="55"/>
      <c r="C18" s="41"/>
      <c r="D18" s="42"/>
      <c r="E18" s="6">
        <f>E12</f>
        <v>19702</v>
      </c>
      <c r="F18" s="34"/>
      <c r="G18" s="34"/>
      <c r="H18" s="34"/>
      <c r="I18" s="34"/>
    </row>
    <row r="19" spans="1:9" s="18" customFormat="1" ht="93" customHeight="1">
      <c r="A19" s="53" t="s">
        <v>20</v>
      </c>
      <c r="B19" s="36">
        <f t="shared" si="0"/>
        <v>462</v>
      </c>
      <c r="C19" s="36">
        <v>47</v>
      </c>
      <c r="D19" s="38">
        <v>415</v>
      </c>
      <c r="E19" s="6" t="s">
        <v>29</v>
      </c>
      <c r="F19" s="34">
        <v>30850</v>
      </c>
      <c r="G19" s="34">
        <f>F19*100/E20</f>
        <v>137.73551209929457</v>
      </c>
      <c r="H19" s="34">
        <v>21407</v>
      </c>
      <c r="I19" s="34">
        <f>H19*100/E20</f>
        <v>95.57549781230468</v>
      </c>
    </row>
    <row r="20" spans="1:9" s="18" customFormat="1" ht="18.75">
      <c r="A20" s="53"/>
      <c r="B20" s="36"/>
      <c r="C20" s="36"/>
      <c r="D20" s="38"/>
      <c r="E20" s="6">
        <f>ROUND(E16*0.95,0)</f>
        <v>22398</v>
      </c>
      <c r="F20" s="34"/>
      <c r="G20" s="34"/>
      <c r="H20" s="34"/>
      <c r="I20" s="34"/>
    </row>
    <row r="21" spans="1:9" s="18" customFormat="1" ht="68.25" customHeight="1">
      <c r="A21" s="49" t="s">
        <v>21</v>
      </c>
      <c r="B21" s="50">
        <f t="shared" si="0"/>
        <v>276</v>
      </c>
      <c r="C21" s="51">
        <v>276</v>
      </c>
      <c r="D21" s="52">
        <v>0</v>
      </c>
      <c r="E21" s="6" t="s">
        <v>34</v>
      </c>
      <c r="F21" s="43">
        <v>47856</v>
      </c>
      <c r="G21" s="44">
        <f>F21*100/E22</f>
        <v>237.0634566800416</v>
      </c>
      <c r="H21" s="43">
        <v>23821</v>
      </c>
      <c r="I21" s="44">
        <f>H21*100/E22</f>
        <v>118.00168425224155</v>
      </c>
    </row>
    <row r="22" spans="1:9" s="18" customFormat="1" ht="45.75" customHeight="1">
      <c r="A22" s="49"/>
      <c r="B22" s="50"/>
      <c r="C22" s="51"/>
      <c r="D22" s="52"/>
      <c r="E22" s="7">
        <v>20187</v>
      </c>
      <c r="F22" s="43"/>
      <c r="G22" s="44"/>
      <c r="H22" s="43"/>
      <c r="I22" s="44"/>
    </row>
    <row r="23" spans="1:9" s="20" customFormat="1" ht="56.25">
      <c r="A23" s="45" t="s">
        <v>25</v>
      </c>
      <c r="B23" s="46">
        <f t="shared" si="0"/>
        <v>235</v>
      </c>
      <c r="C23" s="47">
        <v>235</v>
      </c>
      <c r="D23" s="48">
        <v>0</v>
      </c>
      <c r="E23" s="6" t="s">
        <v>34</v>
      </c>
      <c r="F23" s="44">
        <v>44550</v>
      </c>
      <c r="G23" s="44">
        <f>F23*100/E24</f>
        <v>220.68658047258137</v>
      </c>
      <c r="H23" s="44">
        <v>23488</v>
      </c>
      <c r="I23" s="44">
        <f>H23*100/E24</f>
        <v>116.35210779214346</v>
      </c>
    </row>
    <row r="24" spans="1:9" s="20" customFormat="1" ht="18.75">
      <c r="A24" s="45"/>
      <c r="B24" s="46"/>
      <c r="C24" s="47"/>
      <c r="D24" s="48"/>
      <c r="E24" s="7">
        <v>20187</v>
      </c>
      <c r="F24" s="44"/>
      <c r="G24" s="44"/>
      <c r="H24" s="44"/>
      <c r="I24" s="44"/>
    </row>
    <row r="25" spans="1:9" s="18" customFormat="1" ht="56.25">
      <c r="A25" s="39" t="s">
        <v>22</v>
      </c>
      <c r="B25" s="40">
        <f t="shared" si="0"/>
        <v>42</v>
      </c>
      <c r="C25" s="41">
        <v>42</v>
      </c>
      <c r="D25" s="42">
        <v>0</v>
      </c>
      <c r="E25" s="6" t="s">
        <v>33</v>
      </c>
      <c r="F25" s="34">
        <v>29965</v>
      </c>
      <c r="G25" s="34">
        <f>F25*100/E26</f>
        <v>80.3437365937366</v>
      </c>
      <c r="H25" s="34">
        <v>23764</v>
      </c>
      <c r="I25" s="34">
        <v>94.3</v>
      </c>
    </row>
    <row r="26" spans="1:9" s="18" customFormat="1" ht="18.75">
      <c r="A26" s="39"/>
      <c r="B26" s="40"/>
      <c r="C26" s="41"/>
      <c r="D26" s="42"/>
      <c r="E26" s="26">
        <f>B5*180/100</f>
        <v>37296</v>
      </c>
      <c r="F26" s="34"/>
      <c r="G26" s="34"/>
      <c r="H26" s="34"/>
      <c r="I26" s="34"/>
    </row>
    <row r="27" spans="1:9" s="18" customFormat="1" ht="69" customHeight="1">
      <c r="A27" s="35" t="s">
        <v>23</v>
      </c>
      <c r="B27" s="36">
        <f t="shared" si="0"/>
        <v>56</v>
      </c>
      <c r="C27" s="37">
        <v>56</v>
      </c>
      <c r="D27" s="38">
        <v>0</v>
      </c>
      <c r="E27" s="6" t="s">
        <v>27</v>
      </c>
      <c r="F27" s="34">
        <v>11988</v>
      </c>
      <c r="G27" s="34">
        <f>F27*100/E28</f>
        <v>57.857142857142854</v>
      </c>
      <c r="H27" s="34">
        <v>22411</v>
      </c>
      <c r="I27" s="34">
        <f>H27*100/E28</f>
        <v>108.16119691119691</v>
      </c>
    </row>
    <row r="28" spans="1:9" s="3" customFormat="1" ht="30" customHeight="1">
      <c r="A28" s="35"/>
      <c r="B28" s="36"/>
      <c r="C28" s="37"/>
      <c r="D28" s="38"/>
      <c r="E28" s="26">
        <f>B5</f>
        <v>20720</v>
      </c>
      <c r="F28" s="34"/>
      <c r="G28" s="34"/>
      <c r="H28" s="34"/>
      <c r="I28" s="34"/>
    </row>
    <row r="29" spans="1:9" s="3" customFormat="1" ht="96" customHeight="1">
      <c r="A29" s="31" t="s">
        <v>37</v>
      </c>
      <c r="B29" s="31"/>
      <c r="C29" s="31"/>
      <c r="D29" s="31"/>
      <c r="E29" s="31"/>
      <c r="F29" s="31"/>
      <c r="G29" s="31"/>
      <c r="H29" s="31"/>
      <c r="I29" s="31"/>
    </row>
    <row r="30" s="3" customFormat="1" ht="9.75" customHeight="1"/>
    <row r="31" spans="1:9" s="12" customFormat="1" ht="69.75" customHeight="1" hidden="1">
      <c r="A31" s="32" t="s">
        <v>24</v>
      </c>
      <c r="B31" s="32"/>
      <c r="C31" s="32"/>
      <c r="D31" s="32"/>
      <c r="E31" s="32"/>
      <c r="F31" s="32"/>
      <c r="G31" s="32"/>
      <c r="H31" s="32"/>
      <c r="I31" s="32"/>
    </row>
    <row r="32" spans="1:9" s="12" customFormat="1" ht="218.25" customHeight="1">
      <c r="A32" s="17"/>
      <c r="B32" s="21"/>
      <c r="C32" s="21"/>
      <c r="D32" s="21"/>
      <c r="E32" s="27"/>
      <c r="F32" s="21"/>
      <c r="G32" s="21"/>
      <c r="H32" s="21"/>
      <c r="I32" s="21"/>
    </row>
    <row r="33" s="33" customFormat="1" ht="18.75"/>
    <row r="34" spans="1:25" s="2" customFormat="1" ht="18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="33" customFormat="1" ht="18.75"/>
    <row r="36" spans="1:25" s="2" customFormat="1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</sheetData>
  <sheetProtection selectLockedCells="1" selectUnlockedCells="1"/>
  <mergeCells count="89">
    <mergeCell ref="A2:I2"/>
    <mergeCell ref="B3:I3"/>
    <mergeCell ref="B4:I4"/>
    <mergeCell ref="A6:A8"/>
    <mergeCell ref="B6:D6"/>
    <mergeCell ref="E6:E8"/>
    <mergeCell ref="F6:I6"/>
    <mergeCell ref="B7:B8"/>
    <mergeCell ref="C7:D7"/>
    <mergeCell ref="F7:G7"/>
    <mergeCell ref="H7:I7"/>
    <mergeCell ref="B10:I10"/>
    <mergeCell ref="A11:A12"/>
    <mergeCell ref="B11:B12"/>
    <mergeCell ref="C11:C12"/>
    <mergeCell ref="D11:D12"/>
    <mergeCell ref="F11:F12"/>
    <mergeCell ref="G11:G12"/>
    <mergeCell ref="H11:H12"/>
    <mergeCell ref="I11:I12"/>
    <mergeCell ref="A13:A14"/>
    <mergeCell ref="B13:B14"/>
    <mergeCell ref="C13:C14"/>
    <mergeCell ref="D13:D14"/>
    <mergeCell ref="F13:F14"/>
    <mergeCell ref="G13:G14"/>
    <mergeCell ref="H13:H14"/>
    <mergeCell ref="I13:I14"/>
    <mergeCell ref="A15:A16"/>
    <mergeCell ref="B15:B16"/>
    <mergeCell ref="C15:C16"/>
    <mergeCell ref="D15:D16"/>
    <mergeCell ref="F15:F16"/>
    <mergeCell ref="G15:G16"/>
    <mergeCell ref="H15:H16"/>
    <mergeCell ref="I15:I16"/>
    <mergeCell ref="A17:A18"/>
    <mergeCell ref="B17:B18"/>
    <mergeCell ref="C17:C18"/>
    <mergeCell ref="D17:D18"/>
    <mergeCell ref="F17:F18"/>
    <mergeCell ref="G17:G18"/>
    <mergeCell ref="H17:H18"/>
    <mergeCell ref="I17:I18"/>
    <mergeCell ref="A19:A20"/>
    <mergeCell ref="B19:B20"/>
    <mergeCell ref="C19:C20"/>
    <mergeCell ref="D19:D20"/>
    <mergeCell ref="F19:F20"/>
    <mergeCell ref="G19:G20"/>
    <mergeCell ref="H19:H20"/>
    <mergeCell ref="I19:I20"/>
    <mergeCell ref="I23:I24"/>
    <mergeCell ref="A21:A22"/>
    <mergeCell ref="B21:B22"/>
    <mergeCell ref="C21:C22"/>
    <mergeCell ref="D21:D22"/>
    <mergeCell ref="F21:F22"/>
    <mergeCell ref="G21:G22"/>
    <mergeCell ref="G25:G26"/>
    <mergeCell ref="H21:H22"/>
    <mergeCell ref="I21:I22"/>
    <mergeCell ref="A23:A24"/>
    <mergeCell ref="B23:B24"/>
    <mergeCell ref="C23:C24"/>
    <mergeCell ref="D23:D24"/>
    <mergeCell ref="F23:F24"/>
    <mergeCell ref="G23:G24"/>
    <mergeCell ref="H23:H24"/>
    <mergeCell ref="D27:D28"/>
    <mergeCell ref="F27:F28"/>
    <mergeCell ref="G27:G28"/>
    <mergeCell ref="H27:H28"/>
    <mergeCell ref="I27:I28"/>
    <mergeCell ref="A25:A26"/>
    <mergeCell ref="B25:B26"/>
    <mergeCell ref="C25:C26"/>
    <mergeCell ref="D25:D26"/>
    <mergeCell ref="F25:F26"/>
    <mergeCell ref="C5:I5"/>
    <mergeCell ref="A29:I29"/>
    <mergeCell ref="A31:I31"/>
    <mergeCell ref="A33:IV33"/>
    <mergeCell ref="A35:IV35"/>
    <mergeCell ref="H25:H26"/>
    <mergeCell ref="I25:I26"/>
    <mergeCell ref="A27:A28"/>
    <mergeCell ref="B27:B28"/>
    <mergeCell ref="C27:C28"/>
  </mergeCells>
  <printOptions horizontalCentered="1"/>
  <pageMargins left="0.984251968503937" right="0.3937007874015748" top="0.3937007874015748" bottom="0.3937007874015748" header="0.5118110236220472" footer="0.5118110236220472"/>
  <pageSetup firstPageNumber="1" useFirstPageNumber="1" horizontalDpi="300" verticalDpi="300" orientation="landscape" paperSize="9" scale="60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Беданоков</cp:lastModifiedBy>
  <cp:lastPrinted>2017-07-14T06:27:43Z</cp:lastPrinted>
  <dcterms:modified xsi:type="dcterms:W3CDTF">2017-07-14T06:28:56Z</dcterms:modified>
  <cp:category/>
  <cp:version/>
  <cp:contentType/>
  <cp:contentStatus/>
</cp:coreProperties>
</file>